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Default Extension="xlsx" ContentType="application/vnd.openxmlformats-officedocument.spreadsheetml.sheet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 tabRatio="843"/>
  </bookViews>
  <sheets>
    <sheet name="Т1_Оглавление форм" sheetId="3" r:id="rId1"/>
    <sheet name="Ф.1.(п.15.а. п.18)" sheetId="19" r:id="rId2"/>
    <sheet name="Т1.1." sheetId="16" r:id="rId3"/>
    <sheet name="Т1.2" sheetId="15" r:id="rId4"/>
    <sheet name="Т1.3." sheetId="12" r:id="rId5"/>
    <sheet name="Т2" sheetId="4" r:id="rId6"/>
    <sheet name="Т2.2" sheetId="20" r:id="rId7"/>
    <sheet name="Т2.1" sheetId="18" r:id="rId8"/>
    <sheet name="Т3" sheetId="5" r:id="rId9"/>
    <sheet name="Т4 " sheetId="6" r:id="rId10"/>
    <sheet name="Т5" sheetId="7" r:id="rId11"/>
    <sheet name="Т6" sheetId="8" r:id="rId12"/>
    <sheet name="Т7" sheetId="9" r:id="rId13"/>
    <sheet name="Т8" sheetId="21" r:id="rId14"/>
    <sheet name="Приложение 1 (2011-2013)" sheetId="26" r:id="rId15"/>
    <sheet name="Приложение 2 (2011-2013)" sheetId="27" r:id="rId16"/>
    <sheet name="Приложение 3 (1 кв.2013_отчёт)" sheetId="28" r:id="rId17"/>
    <sheet name="Приложение 3 (2 кв.2013_отчёт)" sheetId="29" r:id="rId18"/>
    <sheet name="Приложение 1 (2014-2018)" sheetId="24" r:id="rId19"/>
    <sheet name="Приложение 2 (на 2014-2018)" sheetId="25" r:id="rId20"/>
  </sheets>
  <externalReferences>
    <externalReference r:id="rId21"/>
    <externalReference r:id="rId22"/>
    <externalReference r:id="rId23"/>
  </externalReferences>
  <definedNames>
    <definedName name="formu2" localSheetId="14">'Приложение 1 (2011-2013)'!$B$60</definedName>
    <definedName name="formu2" localSheetId="18">'Приложение 1 (2014-2018)'!$B$47</definedName>
    <definedName name="formu3" localSheetId="14">'Приложение 1 (2011-2013)'!$B$73</definedName>
    <definedName name="formu3" localSheetId="18">'Приложение 1 (2014-2018)'!$B$60</definedName>
    <definedName name="_xlnm.Print_Titles" localSheetId="18">'Приложение 1 (2014-2018)'!$A:$B</definedName>
    <definedName name="_xlnm.Print_Area" localSheetId="14">'Приложение 1 (2011-2013)'!$A$1:$W$37</definedName>
    <definedName name="_xlnm.Print_Area" localSheetId="18">'Приложение 1 (2014-2018)'!$A$1:$AI$35</definedName>
    <definedName name="_xlnm.Print_Area" localSheetId="15">'Приложение 2 (2011-2013)'!$A$1:$G$39</definedName>
    <definedName name="_xlnm.Print_Area" localSheetId="19">'Приложение 2 (на 2014-2018)'!$A$1:$I$36</definedName>
    <definedName name="_xlnm.Print_Area" localSheetId="16">'Приложение 3 (1 кв.2013_отчёт)'!$A$1:$S$35</definedName>
    <definedName name="_xlnm.Print_Area" localSheetId="17">'Приложение 3 (2 кв.2013_отчёт)'!$A$1:$S$35</definedName>
    <definedName name="_xlnm.Print_Area" localSheetId="2">Т1.1.!$B$1:$O$45</definedName>
    <definedName name="_xlnm.Print_Area" localSheetId="3">Т1.2!$A$2:$D$30</definedName>
    <definedName name="_xlnm.Print_Area" localSheetId="5">Т2!$A$2:$B$60</definedName>
    <definedName name="_xlnm.Print_Area" localSheetId="9">'Т4 '!$A$1:$N$67</definedName>
  </definedNames>
  <calcPr calcId="125725" fullCalcOnLoad="1"/>
</workbook>
</file>

<file path=xl/calcChain.xml><?xml version="1.0" encoding="utf-8"?>
<calcChain xmlns="http://schemas.openxmlformats.org/spreadsheetml/2006/main">
  <c r="N29" i="29"/>
  <c r="H29"/>
  <c r="N27"/>
  <c r="H27"/>
  <c r="H26"/>
  <c r="N24"/>
  <c r="H24"/>
  <c r="D18"/>
  <c r="H18"/>
  <c r="H17"/>
  <c r="N16"/>
  <c r="H16"/>
  <c r="N15"/>
  <c r="H15"/>
  <c r="N14"/>
  <c r="H14"/>
  <c r="N13"/>
  <c r="H13"/>
  <c r="N29" i="28"/>
  <c r="H29"/>
  <c r="H27"/>
  <c r="H26"/>
  <c r="N24"/>
  <c r="H24"/>
  <c r="D18"/>
  <c r="H18"/>
  <c r="H17"/>
  <c r="H16"/>
  <c r="H15"/>
  <c r="N14"/>
  <c r="H14"/>
  <c r="N13"/>
  <c r="H13"/>
  <c r="Q31" i="26"/>
  <c r="Q30"/>
  <c r="W28"/>
  <c r="Q28"/>
  <c r="C28"/>
  <c r="S27"/>
  <c r="W27"/>
  <c r="W25"/>
  <c r="Q25"/>
  <c r="C25"/>
  <c r="S19"/>
  <c r="W19"/>
  <c r="W18"/>
  <c r="Q18"/>
  <c r="W17"/>
  <c r="Q17"/>
  <c r="W16"/>
  <c r="W15"/>
  <c r="Q15"/>
  <c r="K15"/>
  <c r="W14"/>
  <c r="Q14"/>
  <c r="K14"/>
  <c r="AI29" i="24"/>
  <c r="AC29"/>
  <c r="W29"/>
  <c r="Q29"/>
  <c r="K29"/>
  <c r="AI27"/>
  <c r="AC27"/>
  <c r="W27"/>
  <c r="Q27"/>
  <c r="C27"/>
  <c r="AI26"/>
  <c r="Q26"/>
  <c r="K26"/>
  <c r="K18"/>
  <c r="AC17"/>
  <c r="W17"/>
  <c r="Q17"/>
  <c r="K17"/>
  <c r="AI16"/>
  <c r="AC16"/>
  <c r="W16"/>
  <c r="Q16"/>
  <c r="K16"/>
  <c r="AI15"/>
  <c r="AC15"/>
  <c r="W15"/>
  <c r="Q15"/>
  <c r="AI14"/>
  <c r="AC14"/>
  <c r="W14"/>
  <c r="Q14"/>
  <c r="K14"/>
  <c r="C34" i="20"/>
  <c r="C33"/>
  <c r="C27"/>
  <c r="B5" i="8"/>
  <c r="C5" i="9" s="1"/>
  <c r="C5" i="21" s="1"/>
  <c r="B4" i="8"/>
  <c r="C4" i="9"/>
  <c r="C4" i="21" s="1"/>
  <c r="B47" i="18"/>
  <c r="B52" i="4"/>
  <c r="B12"/>
</calcChain>
</file>

<file path=xl/sharedStrings.xml><?xml version="1.0" encoding="utf-8"?>
<sst xmlns="http://schemas.openxmlformats.org/spreadsheetml/2006/main" count="2010" uniqueCount="575">
  <si>
    <t>Наименование организации</t>
  </si>
  <si>
    <t>Источник опубликования</t>
  </si>
  <si>
    <t>Тариф на передачу тепловой энергии (мощности)</t>
  </si>
  <si>
    <t>Тариф на подключение создаваемых (реконструируемых) объектов недвижимости к системе теплоснабжения</t>
  </si>
  <si>
    <t>Тариф  на подключение к системе теплоснабжения</t>
  </si>
  <si>
    <t>Наименование показателя</t>
  </si>
  <si>
    <t>Показатель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</si>
  <si>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</si>
  <si>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по приборам учета (тыс. Гкал)</t>
  </si>
  <si>
    <t>за счет ввода (вывода) их из эксплуатации (тыс. рублей)</t>
  </si>
  <si>
    <t xml:space="preserve">Наименование </t>
  </si>
  <si>
    <t>Количество аварий на системах теплоснабжения (единиц на км)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</si>
  <si>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</si>
  <si>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</si>
  <si>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</si>
  <si>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</si>
  <si>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</si>
  <si>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Наименование регулирующего органа, принявшего решение</t>
  </si>
  <si>
    <t>Тариф на подключение создаваемых (реконструируемых) объектов недвижимости к системе теплоснабжения, руб/Гкал/час</t>
  </si>
  <si>
    <t>Тариф на подключение организаций к системе теплоснабжения, руб/Гкал/час</t>
  </si>
  <si>
    <t>ИНН</t>
  </si>
  <si>
    <t>КПП</t>
  </si>
  <si>
    <t>e-mail</t>
  </si>
  <si>
    <t>Сайт</t>
  </si>
  <si>
    <t>Адрес</t>
  </si>
  <si>
    <t>Телефон</t>
  </si>
  <si>
    <t>Тариф на тепловую энергию (мощность), руб/Гкал</t>
  </si>
  <si>
    <t>Надбавка к тарифу на тепловую энергию для потребителей</t>
  </si>
  <si>
    <t>Надбавка к тарифу регулируемых организаций на тепловую энергию</t>
  </si>
  <si>
    <t>Надбавка к тарифу регулируемых организаций на передачу тепловой энергии</t>
  </si>
  <si>
    <t>за мощность</t>
  </si>
  <si>
    <t>расходы на покупаемую тепловую энергию (мощность)</t>
  </si>
  <si>
    <t>способ приобретения</t>
  </si>
  <si>
    <t>расходы на электрическую энергию (мощность), потребляемую оборудованием, используемым в технологическом процессе</t>
  </si>
  <si>
    <t>Наименование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</si>
  <si>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</si>
  <si>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</si>
  <si>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</si>
  <si>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</si>
  <si>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числе:</t>
  </si>
  <si>
    <t xml:space="preserve">расходы на оплату труда и отчисления на социальные нужды </t>
  </si>
  <si>
    <t>общехозяйственные (управленческие расходы), в том числе: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</si>
  <si>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</si>
  <si>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</si>
  <si>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Наименование инвестиционной программы</t>
  </si>
  <si>
    <t>Источник финансирования</t>
  </si>
  <si>
    <t>Всего</t>
  </si>
  <si>
    <t>Потребность в финансовых средствах на __________год, тыс. руб.</t>
  </si>
  <si>
    <t>Наименование мероприятия</t>
  </si>
  <si>
    <t xml:space="preserve">1 кв </t>
  </si>
  <si>
    <t>2 кв</t>
  </si>
  <si>
    <t>3 кв</t>
  </si>
  <si>
    <t>4 кв</t>
  </si>
  <si>
    <t>Профинансировано</t>
  </si>
  <si>
    <t>Освоено фактически</t>
  </si>
  <si>
    <t>В течение ________________года</t>
  </si>
  <si>
    <t>Перебои в снабжении потребителей (часов на потребителя)</t>
  </si>
  <si>
    <t>Продолжительность (бесперебойность) поставки товаров и услуг (час./день)</t>
  </si>
  <si>
    <t>Уровень потерь (%)</t>
  </si>
  <si>
    <t>Коэффициент потерь (Гкал/км)</t>
  </si>
  <si>
    <t xml:space="preserve">             -оборудование производства (котлы)</t>
  </si>
  <si>
    <t xml:space="preserve">             -оборудование передачи тепловой энергии (сети)</t>
  </si>
  <si>
    <t>Износ систем коммунальной инфраструктуры (%), в том числе:</t>
  </si>
  <si>
    <t>Удельный вес сетей, нуждающихся в замене (%)</t>
  </si>
  <si>
    <t>Обеспеченность потребления товаров и услуг приборами учета (%)</t>
  </si>
  <si>
    <t>7.1. Форма заявки на подключение к системе теплоснабжения</t>
  </si>
  <si>
    <t>7.2. Перечень и формы, представляемых одновременно с заявкой на подключение к системе теплоснабжения</t>
  </si>
  <si>
    <t>Местонаходжение (адрес)</t>
  </si>
  <si>
    <t>Период действия принятого тарифа</t>
  </si>
  <si>
    <t>Тариф на услуги по передаче (транспортировке) тепловой энергии, руб/Гкал/час в мес</t>
  </si>
  <si>
    <t xml:space="preserve">ИНН </t>
  </si>
  <si>
    <t>Местонахождение (адрес)</t>
  </si>
  <si>
    <t>Период действия установленного тарифа</t>
  </si>
  <si>
    <t>Период действия установленной надбавки</t>
  </si>
  <si>
    <t>Надбавка к тарифу на передачу тепловой энергии, руб/Гкал/час в мес</t>
  </si>
  <si>
    <t>Отчетный период</t>
  </si>
  <si>
    <t>средневзвешенная стоимость 1кВт•ч</t>
  </si>
  <si>
    <t>Год</t>
  </si>
  <si>
    <t>по нормативам потребления  (тыс. Гкал)</t>
  </si>
  <si>
    <t>Наименование службы, ответственной за прием и обработку заявок на подключение к системе теплоснабжения</t>
  </si>
  <si>
    <t xml:space="preserve">7.3. Описание (со ссылкой на нормативные правовые акты) порядка действий заявителя и регулируемой организации при подаче, приеме, обработке заявки на подключение к системе теплоснабжения, принятии решения и уведомлении о принятом решении </t>
  </si>
  <si>
    <t>Всего, в том числе</t>
  </si>
  <si>
    <t>1.</t>
  </si>
  <si>
    <t xml:space="preserve">2. </t>
  </si>
  <si>
    <t>и т.д.</t>
  </si>
  <si>
    <t>2.</t>
  </si>
  <si>
    <t>Утверждено на _________год</t>
  </si>
  <si>
    <t>тыс. руб</t>
  </si>
  <si>
    <t>Значения показателей на текущий отчетный период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</si>
  <si>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</si>
  <si>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</si>
  <si>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</si>
  <si>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</si>
  <si>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г) Валовая прибыль  от продажи товаров и услуг  (тыс. рублей)</t>
  </si>
  <si>
    <t>д) Чистая прибыль   (тыс. рублей), в том числе:</t>
  </si>
  <si>
    <t>е) Изменение стоимости основных фондов (тыс. рублей), в том числе: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</si>
  <si>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</si>
  <si>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</si>
  <si>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</si>
  <si>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 xml:space="preserve">м) Объем тепловой энергии, отпускаемой потребителям (тыс. Гкал), в том числе: 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</si>
  <si>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</si>
  <si>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</si>
  <si>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</si>
  <si>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</si>
  <si>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t>е) Использование инвестиционных средств за _______________год</t>
  </si>
  <si>
    <t>1 -  все показатели отражаются в части регулируемой деятельности (производство, передача и сбыт тепловой энергии)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</si>
  <si>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</si>
  <si>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</si>
  <si>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2 -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</si>
  <si>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3 - заполняется организацией в соответствии с инвестиционной программой</t>
  </si>
  <si>
    <t>1 - раскрывается регулируемой организацией ежеквартально</t>
  </si>
  <si>
    <t>2 -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</si>
  <si>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t>1 - раскрывается не позднее 30 дней со дня принятия соответствующего решения об установлении тарифа (надбавки) на очередной период регулирования</t>
  </si>
  <si>
    <t>1 -  раскрывается не позднее 30 дней со дня принятия соответствующего решения об установлении тарифа (надбавки) на очередной период регулирования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</si>
  <si>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</si>
  <si>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Уголь</t>
  </si>
  <si>
    <t>Цена топлива (руб./т.), в том числе</t>
  </si>
  <si>
    <t>Объем топлива (т.)</t>
  </si>
  <si>
    <t>Газ природный, в том числе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</si>
  <si>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</si>
  <si>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</si>
  <si>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</si>
  <si>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Цена топлива (руб./тыс.м3), в том числе</t>
  </si>
  <si>
    <t>Газ по нерегулируемой цене</t>
  </si>
  <si>
    <t>Газ сжиженный</t>
  </si>
  <si>
    <t>Объем топлива  (тыс.м3)</t>
  </si>
  <si>
    <t>Мазут</t>
  </si>
  <si>
    <t>Нефть</t>
  </si>
  <si>
    <t>Дизельное топливо</t>
  </si>
  <si>
    <t>Дрова</t>
  </si>
  <si>
    <t>Пилеты</t>
  </si>
  <si>
    <t>Опилки</t>
  </si>
  <si>
    <t>Торф</t>
  </si>
  <si>
    <t>Сланцы</t>
  </si>
  <si>
    <t>Печное бытовое топливо</t>
  </si>
  <si>
    <t>Электроэнергия, в том числе по уровням напряжения</t>
  </si>
  <si>
    <t>объем энергии (тыс.кВт.ч)</t>
  </si>
  <si>
    <t>Цена топлива (руб./т.)</t>
  </si>
  <si>
    <t>Расходы на уголь, тыс. руб.</t>
  </si>
  <si>
    <t>Расходы на природный газ по регулируемой цене, тыс. руб.</t>
  </si>
  <si>
    <t>Расходы на природный газ,  тыс. руб.</t>
  </si>
  <si>
    <t>Цена топлива (руб./тыс.м3)</t>
  </si>
  <si>
    <t>Расходы на природный газ по нерегулируемой цене, тыс. руб.</t>
  </si>
  <si>
    <t>Расходы на сжиженный газ , тыс. руб.</t>
  </si>
  <si>
    <t>Расходы на мазут, тыс. руб.</t>
  </si>
  <si>
    <t>Объем топлива  (т)</t>
  </si>
  <si>
    <t>Расходы на нефть, тыс. руб.</t>
  </si>
  <si>
    <t>Расходы на электроэнергию, тыс. руб.</t>
  </si>
  <si>
    <t>Расходы на дизельное топливо, тыс. руб.</t>
  </si>
  <si>
    <t>Расходы на дрова, тыс. руб.</t>
  </si>
  <si>
    <t>Расходы на пилеты, тыс. руб.</t>
  </si>
  <si>
    <t>Расходы на опилки, тыс. руб.</t>
  </si>
  <si>
    <t>Расходы на торф, тыс. руб.</t>
  </si>
  <si>
    <t>Расходы на сланцы, тыс. руб.</t>
  </si>
  <si>
    <t>Расходы на печное бытовое топливо, тыс. руб.</t>
  </si>
  <si>
    <t>Прочие виды топлива*</t>
  </si>
  <si>
    <t>* заполняется организациями самостоятельно с указанием вида топлива</t>
  </si>
  <si>
    <t>Расходы на топливо, тыс. руб.</t>
  </si>
  <si>
    <t>расходы на топливо всего(см.табл.2.1)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</si>
  <si>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</si>
  <si>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Расходы на топливо всего, в том числе:</t>
  </si>
  <si>
    <t>1 - в официальных печатных изданиях сведения, указанные в пунктах г-е,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</t>
  </si>
  <si>
    <t>Значения показателей на предыдущий отчетный период</t>
  </si>
  <si>
    <t>Расход электороэнергии на выработку 1 Гкал, кВт*ч/гкал</t>
  </si>
  <si>
    <t>Расход электороэнергии на передачу 1 Гкал, кВт*ч/гкал</t>
  </si>
  <si>
    <t>Количество аварий на 1 км тепловых сетей, ед.</t>
  </si>
  <si>
    <t>Доля потребителей в жилых домах, обеспеченных доступом к коммунальной инфраструктуре (%)</t>
  </si>
  <si>
    <t>Количество аварий (с учетом котельных), ед.</t>
  </si>
  <si>
    <t>Ожидаемые значения после реализации мероприятия</t>
  </si>
  <si>
    <t>Срок окупаемости, лет</t>
  </si>
  <si>
    <t>Другие показатели, предусмотренные инвестиционной программой</t>
  </si>
  <si>
    <t>Производительность труда на 1 человека, тыс. руб./чел.</t>
  </si>
  <si>
    <t>Средний тариф на энергию (руб/кВт.ч)</t>
  </si>
  <si>
    <t>Расход топлива на 1 Гкал, т.у.т./Гкал</t>
  </si>
  <si>
    <t>Форма Т.1.1.</t>
  </si>
  <si>
    <t>Форма Т.1.2.</t>
  </si>
  <si>
    <t>Форма Т.1.3.</t>
  </si>
  <si>
    <t xml:space="preserve">Форма Т.1.1. Информация о тарифе на тепловую энергию и надбавках к  тарифу на тепловую энергию¹¯² </t>
  </si>
  <si>
    <t>Форма Т.1.2. Информация о тарифе на услуги по передаче тепловой энергии и надбавке к тарифу на услуги по передаче тепловой энергии¹¯²</t>
  </si>
  <si>
    <t>2 - одновременно с указанной информацией на сайте в сети Интернет публикуются сведения пунктов а-д, з-ц Формы Т. 2 и пунктов б-д Формы Т. 4 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</si>
  <si>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Форма Т.1.3. Информация о тарифах на подключение к системе теплоснабжения¹¯²</t>
  </si>
  <si>
    <t xml:space="preserve">Форма Т.2. Информация об  основных показателях финансово-хозяйственной деятельности организации¹¯² </t>
  </si>
  <si>
    <t>Форма Т.2. Информация о расходах на топливо</t>
  </si>
  <si>
    <t>Форма Т.4. Информация об инвестиционных программах и отчетах об их реализации¹⁻²</t>
  </si>
  <si>
    <t>Перечисленные сведения предоставляются организацией в качестве приложений к Форме Т.7 настоящего документа или указывается ссылка на их публикацию в сети Интернет</t>
  </si>
  <si>
    <t>не устанавливался</t>
  </si>
  <si>
    <t>покупка</t>
  </si>
  <si>
    <t>не утверждалась</t>
  </si>
  <si>
    <t>-</t>
  </si>
  <si>
    <t>объем приобретения, тыс.квт*ч</t>
  </si>
  <si>
    <t>приказ №-47/691 от 21.12.2012г.</t>
  </si>
  <si>
    <t>с 01.01.2013 г. по 31.12.2013 г.</t>
  </si>
  <si>
    <t>горячая вода</t>
  </si>
  <si>
    <t>отборный пар давлением</t>
  </si>
  <si>
    <t>острый и редуциро-ванный пар</t>
  </si>
  <si>
    <t>от 1,2</t>
  </si>
  <si>
    <t>от 2,5</t>
  </si>
  <si>
    <t>от 7,0</t>
  </si>
  <si>
    <t>свыше</t>
  </si>
  <si>
    <t>Потребители, оплачивающие производство и передачу тепловой энергии</t>
  </si>
  <si>
    <t>одноставочный</t>
  </si>
  <si>
    <t>руб./Гкал</t>
  </si>
  <si>
    <t> (без учета НДС)</t>
  </si>
  <si>
    <t> 3221,50</t>
  </si>
  <si>
    <t>двухставочный</t>
  </si>
  <si>
    <t>за энергию руб./Гкал</t>
  </si>
  <si>
    <t>тыс. руб. в месяц/Гкал/ч</t>
  </si>
  <si>
    <t>Население (с учетом НДС)*</t>
  </si>
  <si>
    <t>одноставочный  руб./Гкал</t>
  </si>
  <si>
    <t> 3801,37</t>
  </si>
  <si>
    <t>тыс. руб. в месяц/ Гкал/ч</t>
  </si>
  <si>
    <t>Потребители, оплачивающие производство тепловой энергии (получающие тепловую энергию на коллекторах производителей)</t>
  </si>
  <si>
    <t>(без учета НДС)</t>
  </si>
  <si>
    <t>Население  (с учетом НДС)*</t>
  </si>
  <si>
    <t>Общество с ограниченной ответственностью "Энергонефть Томск"</t>
  </si>
  <si>
    <t>636785, Томская область, г.Стрежевой, ул.Строителей 95.</t>
  </si>
  <si>
    <t>Департамент тарифного регулирования и государственного заказа Томской области</t>
  </si>
  <si>
    <t>www.rec.tomsk.gov.ru</t>
  </si>
  <si>
    <t>№ п/п</t>
  </si>
  <si>
    <t xml:space="preserve">Тариф на тепловую энергию с 01.01.2013 г. по 30.06.2013 г. </t>
  </si>
  <si>
    <t xml:space="preserve">Тариф на тепловую энергию с 01.07.2013 г. по 31.12.2013 г. </t>
  </si>
  <si>
    <t>план 2013 год</t>
  </si>
  <si>
    <t>д) Показатели эффективности реализации инвестиционной программы*</t>
  </si>
  <si>
    <r>
      <t>Наименование мероприятия</t>
    </r>
    <r>
      <rPr>
        <sz val="11"/>
        <color indexed="8"/>
        <rFont val="Times New Roman"/>
        <family val="1"/>
        <charset val="204"/>
      </rPr>
      <t>³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</si>
  <si>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Наименование показателей </t>
    </r>
    <r>
      <rPr>
        <b/>
        <vertAlign val="superscript"/>
        <sz val="11"/>
        <rFont val="Times New Roman"/>
        <family val="1"/>
        <charset val="204"/>
      </rPr>
      <t>**</t>
    </r>
  </si>
  <si>
    <r>
      <t>Наименование мероприятия</t>
    </r>
    <r>
      <rPr>
        <b/>
        <vertAlign val="superscript"/>
        <sz val="11"/>
        <rFont val="Times New Roman"/>
        <family val="1"/>
        <charset val="204"/>
      </rPr>
      <t>***</t>
    </r>
  </si>
  <si>
    <r>
      <rPr>
        <vertAlign val="superscript"/>
        <sz val="11"/>
        <color indexed="8"/>
        <rFont val="Times New Roman"/>
        <family val="1"/>
        <charset val="204"/>
      </rPr>
      <t xml:space="preserve">* </t>
    </r>
    <r>
      <rPr>
        <sz val="11"/>
        <color indexed="8"/>
        <rFont val="Times New Roman"/>
        <family val="1"/>
        <charset val="204"/>
      </rPr>
      <t xml:space="preserve">- перечень показателей приведен с учетом приложения №3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№48.
</t>
    </r>
    <r>
      <rPr>
        <vertAlign val="superscript"/>
        <sz val="11"/>
        <color indexed="8"/>
        <rFont val="Times New Roman"/>
        <family val="1"/>
        <charset val="204"/>
      </rPr>
      <t xml:space="preserve">** </t>
    </r>
    <r>
      <rPr>
        <sz val="11"/>
        <color indexed="8"/>
        <rFont val="Times New Roman"/>
        <family val="1"/>
        <charset val="204"/>
      </rPr>
      <t xml:space="preserve">- 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
</t>
    </r>
    <r>
      <rPr>
        <vertAlign val="superscript"/>
        <sz val="11"/>
        <color indexed="8"/>
        <rFont val="Times New Roman"/>
        <family val="1"/>
        <charset val="204"/>
      </rPr>
      <t xml:space="preserve">*** </t>
    </r>
    <r>
      <rPr>
        <sz val="11"/>
        <color indexed="8"/>
        <rFont val="Times New Roman"/>
        <family val="1"/>
        <charset val="204"/>
      </rPr>
      <t>- показатели заполняются в разбивке по мероприятиям,  наименование мероприятий и их перечень вводится организацией в соответствии с инвестиционной программой</t>
    </r>
  </si>
  <si>
    <r>
      <t xml:space="preserve">Атрибуты решения по принятому тарифу </t>
    </r>
    <r>
      <rPr>
        <sz val="11"/>
        <color indexed="8"/>
        <rFont val="Times New Roman"/>
        <family val="1"/>
        <charset val="204"/>
      </rPr>
      <t>(наименование, дата, номер)</t>
    </r>
  </si>
  <si>
    <r>
      <t>до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</si>
  <si>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до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</si>
  <si>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до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</si>
  <si>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</si>
  <si>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 xml:space="preserve">Атрибуты решения по принятому тарифу </t>
    </r>
    <r>
      <rPr>
        <sz val="11"/>
        <color indexed="8"/>
        <rFont val="Times New Roman"/>
        <family val="1"/>
        <charset val="204"/>
      </rPr>
      <t>(наименование, дата, номер)</t>
    </r>
  </si>
  <si>
    <r>
      <t xml:space="preserve">Атрибуты решения по принятой надбавке </t>
    </r>
    <r>
      <rPr>
        <sz val="11"/>
        <color indexed="8"/>
        <rFont val="Times New Roman"/>
        <family val="1"/>
        <charset val="204"/>
      </rPr>
      <t>(наименование, дата, номер)</t>
    </r>
  </si>
  <si>
    <r>
      <t xml:space="preserve">Атрибуты решения по принятому тарифу на подключение создаваемых (реконструируемых) объектов недвижимости к системе теплоснабжения                             </t>
    </r>
    <r>
      <rPr>
        <sz val="11"/>
        <color indexed="8"/>
        <rFont val="Times New Roman"/>
        <family val="1"/>
        <charset val="204"/>
      </rPr>
      <t>(наименование, дата, номер)</t>
    </r>
  </si>
  <si>
    <r>
      <t xml:space="preserve">Атрибуты решения по принятому тарифу на подключение организаций к системе теплоснабжения                                                  </t>
    </r>
    <r>
      <rPr>
        <sz val="11"/>
        <color indexed="8"/>
        <rFont val="Times New Roman"/>
        <family val="1"/>
        <charset val="204"/>
      </rPr>
      <t>(наименование, дата, номер)</t>
    </r>
  </si>
  <si>
    <t xml:space="preserve">Форма Т.5.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теплоснабжения¹ </t>
  </si>
  <si>
    <r>
      <t>Резерв мощности системы теплоснабжения</t>
    </r>
    <r>
      <rPr>
        <sz val="11"/>
        <color indexed="8"/>
        <rFont val="Times New Roman"/>
        <family val="1"/>
        <charset val="204"/>
      </rPr>
      <t>²</t>
    </r>
  </si>
  <si>
    <t>Форма Т.6.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публикации)¹</t>
  </si>
  <si>
    <t>Форма Т.7. Информация о порядке выполнения технологических, технических и других мероприятий, связанных с подключением к системе теплоснабжения¹</t>
  </si>
  <si>
    <t>Отдельным приложением "Типовой договор поставки тепловой энергии"</t>
  </si>
  <si>
    <t>не публикуется, выручка от регулируемой деятельности  менее 80% совокупной выручки за отчетный год (составляет 16%).</t>
  </si>
  <si>
    <t>Фирменное наименование юридического лица (согласно уставу регулируемой организации)</t>
  </si>
  <si>
    <t>ООО "Энергонефть Томск"</t>
  </si>
  <si>
    <t>Фамилия, имя и отчество руководителя регулируемой организации</t>
  </si>
  <si>
    <t>Мажурин Виктор Александрович</t>
  </si>
  <si>
    <t xml:space="preserve"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 </t>
  </si>
  <si>
    <t xml:space="preserve">Почтовый адрес регулируемой организации                   </t>
  </si>
  <si>
    <t>636785, Российская Федерация, Томская область, г.Стрежевой, ул.Строителей 95</t>
  </si>
  <si>
    <t>Адрес фактического местонахождения органов управления регулируемой организации</t>
  </si>
  <si>
    <t xml:space="preserve">Контактные телефоны </t>
  </si>
  <si>
    <t xml:space="preserve">Официальный сайт регулируемой организации в сети «Интернет» 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</si>
  <si>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</si>
  <si>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</si>
  <si>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Вид регулируемой деятельности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</si>
  <si>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</si>
  <si>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</si>
  <si>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</si>
  <si>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</si>
  <si>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</si>
  <si>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</si>
  <si>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№ 1027001619369 от 22.10.2002 года, Постановление Главы Администрации г.Стрежевого Томской области от 19.02.2001г. №72</t>
  </si>
  <si>
    <r>
      <t xml:space="preserve">8-(382-59) </t>
    </r>
    <r>
      <rPr>
        <i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6-30-04; факс: 8-(382-59)  6-36-07</t>
    </r>
  </si>
  <si>
    <t>ent_secr@energoneft-t.ru</t>
  </si>
  <si>
    <t>22 (139,1 Гкал)</t>
  </si>
  <si>
    <r>
      <t>Форма 1. Общая информация о регулируемой организации</t>
    </r>
    <r>
      <rPr>
        <sz val="11"/>
        <color indexed="8"/>
        <rFont val="Times New Roman"/>
        <family val="1"/>
        <charset val="204"/>
      </rPr>
      <t xml:space="preserve"> (согласно п.18 постановления ПРФ № 570 от 05.07.13)</t>
    </r>
  </si>
  <si>
    <t xml:space="preserve">Форма 1. </t>
  </si>
  <si>
    <t>Общая информация о регулируемой организации</t>
  </si>
  <si>
    <t>Содержание форм согласно Постановления ПРФ № 570 от 05.07.13г. "О стандартах раскрытия информации теплоснабжающими организациями, тепловыми организациями и органами регулирования".</t>
  </si>
  <si>
    <t>Наименование формы</t>
  </si>
  <si>
    <t>название листа</t>
  </si>
  <si>
    <t>пункт Постановления</t>
  </si>
  <si>
    <t>п. 15 а)</t>
  </si>
  <si>
    <t>п. 15 б)</t>
  </si>
  <si>
    <t>не устанавливается</t>
  </si>
  <si>
    <t xml:space="preserve">Информация об  основных показателях финансово-хозяйственной деятельности организации¹¯² </t>
  </si>
  <si>
    <t xml:space="preserve">Форма Т.2. </t>
  </si>
  <si>
    <t>п. 15 в) (содержащая сведения в соответсвии с п.19.)</t>
  </si>
  <si>
    <t>Информация о расходах на топливо</t>
  </si>
  <si>
    <t>По каждому виду топлива стоимости (за единицу объема), объема и способа его приобретения, стоимости его доставки</t>
  </si>
  <si>
    <t>стоимость доставки  (руб./т.)</t>
  </si>
  <si>
    <t>стоимость доставки   (руб/кВт.ч)</t>
  </si>
  <si>
    <t xml:space="preserve">стоимость доставки  (руб./тыс.м3) </t>
  </si>
  <si>
    <t>Форма Т.2.1.</t>
  </si>
  <si>
    <t>Форма Т.2.2.</t>
  </si>
  <si>
    <t>Об установленной тепловой мощности объектов основных фондов (Гкал/ч);</t>
  </si>
  <si>
    <t xml:space="preserve">по каждому источнику тепловой энергии </t>
  </si>
  <si>
    <t>л) Объем приобретаемой тепловой энергии (тыс. Гкал)</t>
  </si>
  <si>
    <t>н) Норматив технологических потерь тепловой энергии при передаче по тепловым сетям, утвержданмый уполномоченным органом (процентов)</t>
  </si>
  <si>
    <t>о)Норматив технологических потерь при передаче тепловой энергии, теплоносителя по тепловым сетям, утвержденных уполномоченным органом (Ккал/ч.мес.);</t>
  </si>
  <si>
    <t>п) О фактическом объеме потерь при передаче тепловой энергии (тыс. Гкал);</t>
  </si>
  <si>
    <t>р) Протяженность магистральных сетей и тепловых вводов (в однотрубном исчислении) (км)</t>
  </si>
  <si>
    <t>с) Протяженность разводящих сетей (в однотрубном исчислении) (км)</t>
  </si>
  <si>
    <t>т) Количество теплоэлектростанций (штук)</t>
  </si>
  <si>
    <t>у) Количество тепловых станций и котельных (штук)</t>
  </si>
  <si>
    <t>ф) Количество тепловых пунктов (штук)</t>
  </si>
  <si>
    <t>х) Среднесписочная численность основного производственного персонала (человек)</t>
  </si>
  <si>
    <t>ц) Среднесписочная численность административно-управленческого персонала (человек)</t>
  </si>
  <si>
    <t>ч) Удельный расход  условного топлива на единицу тепловой энергии, отпускаемой в тепловую сеть (кг у. т./Гкал);</t>
  </si>
  <si>
    <t>ш) Удельный расход электрической энергии на единицу тепловой энергии, отпускаемой в тепловую сеть (тыс. кВт•ч/Гкал)</t>
  </si>
  <si>
    <t>щ) Удельный расход холодной воды на единицу тепловой энергии, отпускаемой в тепловую сеть (куб. м/Гкал).</t>
  </si>
  <si>
    <t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2012год¹</t>
  </si>
  <si>
    <t xml:space="preserve">Форма Т.3. </t>
  </si>
  <si>
    <t>Т3!A1</t>
  </si>
  <si>
    <t>Информация об инвестиционных программах и отчетах об их реализации¹⁻²</t>
  </si>
  <si>
    <t xml:space="preserve">Форма Т.4. </t>
  </si>
  <si>
    <t>не утверждается</t>
  </si>
  <si>
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теплоснабжения¹ </t>
  </si>
  <si>
    <t xml:space="preserve">Форма Т.5. </t>
  </si>
  <si>
    <t>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публикации)¹</t>
  </si>
  <si>
    <t xml:space="preserve">Форма Т.6. </t>
  </si>
  <si>
    <t>Т6!A1</t>
  </si>
  <si>
    <t>Количество аварий на источниках тепловой энергии (единиц на источник);</t>
  </si>
  <si>
    <t>О показателях надежности и качества, установленных в соответствии с законодательством Российской Федерации;</t>
  </si>
  <si>
    <t>http://www.energoneft-tomsk.ru</t>
  </si>
  <si>
    <t>О доле числа исполненных в срок договоров о подключении (технологическом присоединении).</t>
  </si>
  <si>
    <t>О средней продолжительности рассмотрения заявок на подключение (технологическое присоединение) (дней).</t>
  </si>
  <si>
    <t xml:space="preserve">Форма Т.7. </t>
  </si>
  <si>
    <t>не осуществляется</t>
  </si>
  <si>
    <t>Информация о порядке выполнения технологических, технических и других мероприятий, связанных с подключением к системе теплоснабжения¹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</si>
  <si>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организаций, содержит сведения о правовых актах, регламентирующих правила закупки (положение о закупках) в регулируемой организации, о месте размещения положения о закупках регулируемой организации, а также сведения о планировании закупочных процедур и результатах их проведения.</t>
  </si>
  <si>
    <t>Форма Т.8.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организаций, содержит сведения о правовых актах, регламентирующих правила закупки (положение о закупках) в регулируемой организации, о месте размещения положения о закупках регулируемой организации, а также сведения о планировании закупочных процедур и результатах их проведения.</t>
  </si>
  <si>
    <t xml:space="preserve"> план 2013</t>
  </si>
  <si>
    <r>
      <t>Общество с ограниченной ответственностью</t>
    </r>
    <r>
      <rPr>
        <b/>
        <sz val="11"/>
        <color indexed="8"/>
        <rFont val="Times New Roman"/>
        <family val="1"/>
        <charset val="204"/>
      </rPr>
      <t xml:space="preserve"> "Энергонефть Томск"</t>
    </r>
  </si>
  <si>
    <t>Положение о закупках</t>
  </si>
  <si>
    <t>приложено отдельным файлом</t>
  </si>
  <si>
    <t>О месте размещения положения о закупках регулируемой организации</t>
  </si>
  <si>
    <t>Сведения о планировании закупочных процедур</t>
  </si>
  <si>
    <t>Сведения о  результатах их проведения закупочных процедур</t>
  </si>
  <si>
    <t xml:space="preserve">Форма Т.8. </t>
  </si>
  <si>
    <t>Т8!A1</t>
  </si>
  <si>
    <t>сроки раскрытия информации</t>
  </si>
  <si>
    <t>не позднее 30 календарных дней со дня принятия соответствующего решения об установлении цен (тарифов) на очередной расчетный период регулирования</t>
  </si>
  <si>
    <t>не позднее 30 календарных дней со дня направления годового бухгалтерского баланса в налоговые органы</t>
  </si>
  <si>
    <t>не позднее 30 календарных дней со дня направления годового бухгалтерского баланса в налоговые органы (при изменении инвестиционной программы информация раскрывается в течении 10 календарных дней со дня приняти решения об изменении)</t>
  </si>
  <si>
    <t>ежеквартально, в течение 30 календарных дней по истечении квартала</t>
  </si>
  <si>
    <t>в течение 10 календарных дней с момента подачи регулируемой организацией заявления об установлении цен (тарифов)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</si>
  <si>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</t>
  </si>
  <si>
    <t>Приложение № 1</t>
  </si>
  <si>
    <t>к приказу Департамента тарифного регулирования</t>
  </si>
  <si>
    <t>и государственного заказа Томской области</t>
  </si>
  <si>
    <t xml:space="preserve">от 19 апреля 2011 № 19/80    </t>
  </si>
  <si>
    <t xml:space="preserve">Перечень обязательных мероприятий по энергосбережению и повышению энергетической эффективности </t>
  </si>
  <si>
    <t xml:space="preserve"> п/п</t>
  </si>
  <si>
    <t xml:space="preserve">Наименование обязательных мероприятий по группам </t>
  </si>
  <si>
    <t>Ожидаемый срок окупаемости, лет</t>
  </si>
  <si>
    <t>Ожидаемый эффект от реализации мероприятий</t>
  </si>
  <si>
    <t>1–ой год реализации программы (2011год)</t>
  </si>
  <si>
    <t>2–ой год реализации программы (2012год)</t>
  </si>
  <si>
    <t>3–ий год реализации программы (2013 год)</t>
  </si>
  <si>
    <t xml:space="preserve">экономический эффект, тыс. руб.     </t>
  </si>
  <si>
    <t xml:space="preserve">технологический эффект по видам энергоресурсов (тыс.Гкал, тыс.т.н.т, тыс.м3, тыс.кВт-час)      </t>
  </si>
  <si>
    <t>Объём в натуральном выражении с указанием единицы измерения</t>
  </si>
  <si>
    <t>Затраты на реализацию по источникам финансирования, тыс. руб.</t>
  </si>
  <si>
    <t>производственная программа</t>
  </si>
  <si>
    <t>инвестиционная программа</t>
  </si>
  <si>
    <t>бюджетные средства</t>
  </si>
  <si>
    <t>прочие *2</t>
  </si>
  <si>
    <t>ИТОГО</t>
  </si>
  <si>
    <t>I.</t>
  </si>
  <si>
    <t>1 группа. Мероприятия по модернизации, замене оборудования, используемого для выработки , передаче (транспортировке) тепловой энергии с целью повышения КПД оборудования</t>
  </si>
  <si>
    <t xml:space="preserve"> </t>
  </si>
  <si>
    <t>Режимная наладка котлов</t>
  </si>
  <si>
    <t>нет</t>
  </si>
  <si>
    <t>16 шт</t>
  </si>
  <si>
    <t>–</t>
  </si>
  <si>
    <t>10 шт</t>
  </si>
  <si>
    <t>19 шт</t>
  </si>
  <si>
    <t>Режимная наладка оборудования по химводоподготовке</t>
  </si>
  <si>
    <t>9 шт</t>
  </si>
  <si>
    <t>1 шт</t>
  </si>
  <si>
    <t>8 шт</t>
  </si>
  <si>
    <t>Капитальный ремонт установок ХВО котельных Малореченского н.м.р., Западно-Полуденного н.м.р.</t>
  </si>
  <si>
    <t>2 шт</t>
  </si>
  <si>
    <t xml:space="preserve">Капитальный ремонт  внутренних помещений  зданий котельных </t>
  </si>
  <si>
    <t>2шт</t>
  </si>
  <si>
    <t>3 шт</t>
  </si>
  <si>
    <t>Капитальный ремонт  здания ГРП котельной</t>
  </si>
  <si>
    <t>1шт</t>
  </si>
  <si>
    <t>Капитальный ремонт здания нефтенасосной п. Игол</t>
  </si>
  <si>
    <t>II.</t>
  </si>
  <si>
    <t>2 группа. Внедрение энергосберегающих технологий, инновационных решений</t>
  </si>
  <si>
    <t>III.</t>
  </si>
  <si>
    <t>3 группа. Мероприятия по расширению  использования в качестве источников энергии вторичных энергетических ресурсов и (или) возобновляемых источников энергии</t>
  </si>
  <si>
    <t>IV.</t>
  </si>
  <si>
    <t xml:space="preserve">4 группа. Мероприятия, направленные на снижение потребления энергетических ресурсов на собственные нужды при их производстве </t>
  </si>
  <si>
    <t>Замена в осветительных приборах ламп накаливания на энергосберегающие</t>
  </si>
  <si>
    <t>206,04 тыс.кВт*час</t>
  </si>
  <si>
    <t>135 шт</t>
  </si>
  <si>
    <t>210 шт</t>
  </si>
  <si>
    <t>243 шт</t>
  </si>
  <si>
    <t>V.</t>
  </si>
  <si>
    <t>5 группа. Мероприятия по сокращению потерь  тепловой энергии при её передаче</t>
  </si>
  <si>
    <t xml:space="preserve">Испытание  на  расчётную  температуру  теплоносителя  трубопроводов  тепловых  сетей,  определение  гидравлических  потерь, определение  тепловых  потерь  в  тепловых  сетях </t>
  </si>
  <si>
    <t>1 объект</t>
  </si>
  <si>
    <t>Капитальный ремонт участков теплотрасс с выполнением изоляционных работ</t>
  </si>
  <si>
    <t>0,384 тыс.Гкал</t>
  </si>
  <si>
    <t>0,1 км.</t>
  </si>
  <si>
    <t>0,695 км.</t>
  </si>
  <si>
    <t>0,63 км</t>
  </si>
  <si>
    <t>VI.</t>
  </si>
  <si>
    <t>6 группа. Иные мероприятия, в том числе организационные</t>
  </si>
  <si>
    <t>Обеспечение выполнения работ на текущее содержание и ремонт хоз. способом технологического оборудования котельных</t>
  </si>
  <si>
    <t>22 объекта</t>
  </si>
  <si>
    <t xml:space="preserve">Проведение энергообследования объектов теплоснабжения, с  составлением мероприятий (программ) энергосбережения и повышения энергоэффективности систем теплоснабжения по результатам обследования. </t>
  </si>
  <si>
    <t>17 объектов</t>
  </si>
  <si>
    <t>13 объектов</t>
  </si>
  <si>
    <t>Проведение организационных мероприятий по оснащению приборами учета потребления тепловой энергии потребителей.</t>
  </si>
  <si>
    <t>9 шт.</t>
  </si>
  <si>
    <t>22 шт.</t>
  </si>
  <si>
    <t>VII.</t>
  </si>
  <si>
    <t>Мероприятия по созданию или модернизации объектов, реализация которых планируется за счёт производственных и инвестиционных программ</t>
  </si>
  <si>
    <t>*1</t>
  </si>
  <si>
    <t>Таблица заполняется отдельно в отношении каждого осуществляемого регулируемой организацией регулируемого вида деятельности (теплоснабжение, водоснабжение, водоотведение (очистка сточных вод)).</t>
  </si>
  <si>
    <t>*2</t>
  </si>
  <si>
    <t>Прочие источники реализации мероприятий расшифровать</t>
  </si>
  <si>
    <t>К важнейшим показателям относились:</t>
  </si>
  <si>
    <t>1. Коэффициент общей экономической эффективности капитальных</t>
  </si>
  <si>
    <t>вложений (Э)</t>
  </si>
  <si>
    <t>2. Срок окупаемости (Т)</t>
  </si>
  <si>
    <t>П — годовая прибыль,(ПО ВИДУ ДЕЯТЕЛЬНОСТИ)</t>
  </si>
  <si>
    <t>3. Показатель сравнительной экономической эффективности,</t>
  </si>
  <si>
    <t>основанный на минимизации приведенных затрат.</t>
  </si>
  <si>
    <t>вложений.</t>
  </si>
  <si>
    <t xml:space="preserve">пн-чт 8.20-17.17 перерыв: 12.30-14.00                    пт 8.20-16.02 перерыв: 12.30-14.00   </t>
  </si>
  <si>
    <t>Положение и приказ о вводе в действие Положения</t>
  </si>
  <si>
    <t xml:space="preserve">Адрес официального сайта: www.zakupki.gov.ru
Адрес сайта заказчика: www.zakupki.rosneft.ru 
</t>
  </si>
  <si>
    <t>Годовой план проведения работ по выбору поставщиков работ, услуг ООО Энергонефть Томск на 2013 год</t>
  </si>
  <si>
    <t>по истечении сроков проведения</t>
  </si>
  <si>
    <t xml:space="preserve">котельная 9км. </t>
  </si>
  <si>
    <t xml:space="preserve">котельная Окуневская база </t>
  </si>
  <si>
    <t xml:space="preserve">эл. котельная АБК УНП - 1 </t>
  </si>
  <si>
    <t xml:space="preserve">эл. котельная ДНС 10 </t>
  </si>
  <si>
    <t xml:space="preserve">котельная ЦТП </t>
  </si>
  <si>
    <t xml:space="preserve">котельная Малореченского нмр </t>
  </si>
  <si>
    <t xml:space="preserve">котельная Западно-Полуденного нмр </t>
  </si>
  <si>
    <t xml:space="preserve">котельная Чкаловского нмр </t>
  </si>
  <si>
    <t xml:space="preserve">котельная  Северное нмр </t>
  </si>
  <si>
    <t xml:space="preserve">котельная Северо-Вахское нмр </t>
  </si>
  <si>
    <t xml:space="preserve">котельная п.Вах </t>
  </si>
  <si>
    <t xml:space="preserve">ЦПС п.Вах </t>
  </si>
  <si>
    <t xml:space="preserve">котельная п.Игол </t>
  </si>
  <si>
    <t xml:space="preserve">котельная Крапивинского нмр </t>
  </si>
  <si>
    <t xml:space="preserve">эл. котельная п.Игол, Куст-36 </t>
  </si>
  <si>
    <t>эл. котельная Крапивинское нмр станция ВОС</t>
  </si>
  <si>
    <t xml:space="preserve">эл. котельная Крапивинское нмр станция КОС </t>
  </si>
  <si>
    <t xml:space="preserve">ЦК №1 п.Пионерный </t>
  </si>
  <si>
    <t>ЦК №2 п.Пионерный</t>
  </si>
  <si>
    <t xml:space="preserve">котельная Ломового нмр </t>
  </si>
  <si>
    <t xml:space="preserve">котельная Лугинецкого нмр </t>
  </si>
  <si>
    <t xml:space="preserve">котельная Герасимовского нмр </t>
  </si>
  <si>
    <t>наименование объекта</t>
  </si>
  <si>
    <t>Гкал/ч</t>
  </si>
  <si>
    <t>№</t>
  </si>
  <si>
    <t>Примечание:</t>
  </si>
  <si>
    <t>кот.п.Игол 2 котла в консервации</t>
  </si>
  <si>
    <t>кот.Лугинецкого 1 котел в консервации</t>
  </si>
  <si>
    <t>кот.№1 п.Пионерного 1 котел в консервации</t>
  </si>
  <si>
    <t>Об установленной тепловой мощности объектов основных фондов, используемых для осуществления регулируемых видов деятельности, в том числе по каждому источнику тепловой энергии.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</si>
  <si>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</si>
  <si>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теплоснабжение прогноз 2014 год</t>
  </si>
  <si>
    <t>Приложение № 2</t>
  </si>
  <si>
    <t>Целевые показатели энергосбережения и повышения энергетической эффективности, достижение которых  обеспечивается в результате реализации  обязательных мероприятий программы, а также показатели энергетической эффективности объектов, создание или модернизация которых планируется производственными или инвестиционными программами</t>
  </si>
  <si>
    <r>
      <t>Наименование регулируемой организации __</t>
    </r>
    <r>
      <rPr>
        <b/>
        <u/>
        <sz val="11"/>
        <rFont val="Times New Roman"/>
        <family val="1"/>
        <charset val="204"/>
      </rPr>
      <t>ООО "Энергонефть Томск"_</t>
    </r>
    <r>
      <rPr>
        <b/>
        <sz val="11"/>
        <rFont val="Times New Roman"/>
        <family val="1"/>
        <charset val="204"/>
      </rPr>
      <t>_</t>
    </r>
  </si>
  <si>
    <r>
      <t xml:space="preserve">Регулируемый вид деятельности </t>
    </r>
    <r>
      <rPr>
        <b/>
        <u/>
        <sz val="11"/>
        <rFont val="Times New Roman"/>
        <family val="1"/>
        <charset val="204"/>
      </rPr>
      <t>____теплоснабжение_____</t>
    </r>
    <r>
      <rPr>
        <b/>
        <sz val="11"/>
        <rFont val="Times New Roman"/>
        <family val="1"/>
        <charset val="204"/>
      </rPr>
      <t xml:space="preserve"> *1</t>
    </r>
  </si>
  <si>
    <t>Наименование целевых показателей энергосбережения и показателей энергетической эффективности *2</t>
  </si>
  <si>
    <t>Значения целевых показателей</t>
  </si>
  <si>
    <t>Предшествующий год начала реализации программы *4</t>
  </si>
  <si>
    <t>1-й год реализации программы</t>
  </si>
  <si>
    <t>2-й год реализации программы</t>
  </si>
  <si>
    <t>3-й год реализации программы</t>
  </si>
  <si>
    <t>4-й год реализации программы</t>
  </si>
  <si>
    <t>5-й год реализации программы</t>
  </si>
  <si>
    <t>1 группа. Мероприятия по модернизации, замене оборудования, используемого для выработки , передачи (транспортировки) тепловой энергии с целью повышения КПД оборудования</t>
  </si>
  <si>
    <t>Поддержание КПД котлов в оптимальном (паспортном) режиме</t>
  </si>
  <si>
    <t>Режимная наладка оборудования ХВО</t>
  </si>
  <si>
    <t>Поддержание работы оборудования ХВО в оптимальном (паспортном) режиме</t>
  </si>
  <si>
    <t>Капитальный ремонт производственных зданий и сооружений котельных.</t>
  </si>
  <si>
    <t>Процент выполнения плановых работ, %</t>
  </si>
  <si>
    <t>Капитальный ремонт котлоагрегатов КА №3, ВКГМ-4</t>
  </si>
  <si>
    <t>Капитальный ремонт установок ХВО</t>
  </si>
  <si>
    <t>5 группа. Мероприятия по сокращению потерь тепловой энергии при их передаче</t>
  </si>
  <si>
    <t>Поддержание работы тепловых сетей в оптимальном (паспортном) режиме</t>
  </si>
  <si>
    <t>Уменьшение потерь тепловой энергии при транспортировке, %</t>
  </si>
  <si>
    <t>28 055 Гкал</t>
  </si>
  <si>
    <t>Поддержание работы технологического оборудования котельных в оптимальном (паспортном) режиме</t>
  </si>
  <si>
    <t>Целевые показатели энергосбережения и показатели энергетической эффективности должны быть взаимоувязаны с группой обязательных мероприятий</t>
  </si>
  <si>
    <t>*3</t>
  </si>
  <si>
    <t xml:space="preserve">Указываются показатели энергетической эффективности объектов, создаваемых (модернизируемых) в рамках производственных и инвестиционных программ </t>
  </si>
  <si>
    <t>*4</t>
  </si>
  <si>
    <t xml:space="preserve">Исходные значения целевых показателей (по факту 2010г.), которые планируется уменьшить (увеличить) в результате реализации мероприятий программы энергосбережения  </t>
  </si>
  <si>
    <t xml:space="preserve">               от 19 апреля 2011 № 19/80</t>
  </si>
  <si>
    <r>
      <t xml:space="preserve">Наименование регулируемой организации </t>
    </r>
    <r>
      <rPr>
        <b/>
        <u/>
        <sz val="11"/>
        <rFont val="Times New Roman"/>
        <family val="1"/>
        <charset val="204"/>
      </rPr>
      <t>___ООО "Энергонефть Томск"__</t>
    </r>
    <r>
      <rPr>
        <b/>
        <sz val="11"/>
        <rFont val="Times New Roman"/>
        <family val="1"/>
        <charset val="204"/>
      </rPr>
      <t>_____</t>
    </r>
  </si>
  <si>
    <r>
      <t>Регулируемый вид деятельности __</t>
    </r>
    <r>
      <rPr>
        <b/>
        <u/>
        <sz val="11"/>
        <rFont val="Times New Roman"/>
        <family val="1"/>
        <charset val="204"/>
      </rPr>
      <t>теплоснабжение</t>
    </r>
    <r>
      <rPr>
        <b/>
        <sz val="11"/>
        <rFont val="Times New Roman"/>
        <family val="1"/>
        <charset val="204"/>
      </rPr>
      <t>________ *1</t>
    </r>
  </si>
  <si>
    <t>1-й год реализации программы (2014 год)</t>
  </si>
  <si>
    <t>2-й год реализации программы (2015 год)</t>
  </si>
  <si>
    <t>3-й год реализации программы (2016 год)</t>
  </si>
  <si>
    <t>4-й год реализации программы (2017 год)</t>
  </si>
  <si>
    <t>5-й год реализации программы (2018 год)</t>
  </si>
  <si>
    <t>13 шт.</t>
  </si>
  <si>
    <t>27 шт.</t>
  </si>
  <si>
    <t>17 шт.</t>
  </si>
  <si>
    <t>23 шт.</t>
  </si>
  <si>
    <t>11 шт.</t>
  </si>
  <si>
    <t>15 шт.</t>
  </si>
  <si>
    <t>12 шт.</t>
  </si>
  <si>
    <t>Капитальный ремонт производственных зданий и сооружений котельных</t>
  </si>
  <si>
    <t>2 объект</t>
  </si>
  <si>
    <t>3 объект</t>
  </si>
  <si>
    <t>5 объект</t>
  </si>
  <si>
    <t>Капитальный ремонт котлоагрегатов</t>
  </si>
  <si>
    <t>3 объекта</t>
  </si>
  <si>
    <t>7 объект</t>
  </si>
  <si>
    <t>2 объекта</t>
  </si>
  <si>
    <t>2,93 тыс. Гкал</t>
  </si>
  <si>
    <t>1,95 км.</t>
  </si>
  <si>
    <t>0,53 км.</t>
  </si>
  <si>
    <t>4,12 км.</t>
  </si>
  <si>
    <t>4,57 км.</t>
  </si>
  <si>
    <t>22 объект</t>
  </si>
  <si>
    <r>
      <t xml:space="preserve">где </t>
    </r>
    <r>
      <rPr>
        <b/>
        <sz val="11"/>
        <rFont val="Arial Cyr"/>
        <charset val="204"/>
      </rPr>
      <t>П</t>
    </r>
    <r>
      <rPr>
        <sz val="11"/>
        <color theme="1"/>
        <rFont val="Calibri"/>
        <family val="2"/>
        <charset val="204"/>
        <scheme val="minor"/>
      </rPr>
      <t xml:space="preserve"> — годовая прибыль,</t>
    </r>
  </si>
  <si>
    <r>
      <t>К</t>
    </r>
    <r>
      <rPr>
        <sz val="11"/>
        <color theme="1"/>
        <rFont val="Calibri"/>
        <family val="2"/>
        <charset val="204"/>
        <scheme val="minor"/>
      </rPr>
      <t xml:space="preserve"> — капитальные вложения.</t>
    </r>
  </si>
  <si>
    <r>
      <t xml:space="preserve">где </t>
    </r>
    <r>
      <rPr>
        <b/>
        <sz val="11"/>
        <rFont val="Arial Cyr"/>
        <charset val="204"/>
      </rPr>
      <t/>
    </r>
  </si>
  <si>
    <r>
      <t>К</t>
    </r>
    <r>
      <rPr>
        <sz val="11"/>
        <color theme="1"/>
        <rFont val="Calibri"/>
        <family val="2"/>
        <charset val="204"/>
        <scheme val="minor"/>
      </rPr>
      <t xml:space="preserve"> — капитальные вложения.(ЗАТРАТЫ)</t>
    </r>
  </si>
  <si>
    <r>
      <t xml:space="preserve">где </t>
    </r>
    <r>
      <rPr>
        <b/>
        <sz val="11"/>
        <rFont val="Arial Cyr"/>
        <charset val="204"/>
      </rPr>
      <t>Кi</t>
    </r>
    <r>
      <rPr>
        <sz val="11"/>
        <color theme="1"/>
        <rFont val="Calibri"/>
        <family val="2"/>
        <charset val="204"/>
        <scheme val="minor"/>
      </rPr>
      <t xml:space="preserve"> — капитальные вложения по каждому варианту,</t>
    </r>
  </si>
  <si>
    <r>
      <t>Сi</t>
    </r>
    <r>
      <rPr>
        <sz val="11"/>
        <color theme="1"/>
        <rFont val="Calibri"/>
        <family val="2"/>
        <charset val="204"/>
        <scheme val="minor"/>
      </rPr>
      <t xml:space="preserve"> — текущие затраты (себестоимость) по тому же варианту,</t>
    </r>
  </si>
  <si>
    <r>
      <t>Ен</t>
    </r>
    <r>
      <rPr>
        <sz val="11"/>
        <color theme="1"/>
        <rFont val="Calibri"/>
        <family val="2"/>
        <charset val="204"/>
        <scheme val="minor"/>
      </rPr>
      <t xml:space="preserve"> — нормативный коэффициент эффективности капитальных</t>
    </r>
  </si>
  <si>
    <t xml:space="preserve">Форма Т.3.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</t>
  </si>
  <si>
    <t>Целевые показатели энергосбережения и повышения энергетической эффективности, достижение которых  обеспечивается в результате реализации  обязательных мероприятий программы, а также показатели энергетической эффективности объектов, создание или модернизац</t>
  </si>
  <si>
    <t>1-ый год реализации программы</t>
  </si>
  <si>
    <t>Капитальный ремонт  внутренних помещений  зданий котельных п. Вах, ЦППН-2, п. Игол.</t>
  </si>
  <si>
    <t>Капитальный ремонт  здания ГРП котельной ЦППН-2</t>
  </si>
  <si>
    <t>Процент охвата энергосберегающими лампами осветительных приборов, %</t>
  </si>
  <si>
    <t>Ремонт участков теплотрасс с выполнением изоляционных работ</t>
  </si>
  <si>
    <t>31895,8 Гкал</t>
  </si>
  <si>
    <t>–1,21</t>
  </si>
  <si>
    <t>Обеспечение выполнения работ на текущее содержание и ремонт хоз. способом  технологического оборудования котельных</t>
  </si>
  <si>
    <t xml:space="preserve">Проведение энергообследования объектов теплоснабжения, с составлением мероприятий (программ) энергосбережения и повышения энергоэффективности систем теплоснабжения. </t>
  </si>
  <si>
    <t>Процент выполнения работ по обследованию, %</t>
  </si>
  <si>
    <t>Установка приборов учета тепловой энергии у абонентов обеспечение их бесперебойной работы.</t>
  </si>
  <si>
    <t>Процент охвата потребителей приборами учета тепловой энергии, %</t>
  </si>
  <si>
    <t>О показателях надежности и качества, установленных в соответствии с законодательством Российской Федерации на 2011-2013 года.</t>
  </si>
  <si>
    <t>О показателях надежности и качества, установленных в соответствии с законодательством Российской Федерации на 2014-2018 года</t>
  </si>
  <si>
    <t>Приложение № 3</t>
  </si>
  <si>
    <t xml:space="preserve">  от 19 апреля 2011 № 19/80    </t>
  </si>
  <si>
    <r>
      <t xml:space="preserve">Отчёт об исполнении установленных требований к Программе по энергосбережению и повышению энергетической эффективности за </t>
    </r>
    <r>
      <rPr>
        <b/>
        <u/>
        <sz val="12"/>
        <rFont val="Times New Roman"/>
        <family val="1"/>
        <charset val="204"/>
      </rPr>
      <t>I кв. 2013</t>
    </r>
    <r>
      <rPr>
        <b/>
        <sz val="12"/>
        <rFont val="Times New Roman"/>
        <family val="1"/>
        <charset val="204"/>
      </rPr>
      <t xml:space="preserve"> года.</t>
    </r>
  </si>
  <si>
    <r>
      <t xml:space="preserve">Наименование регулируемой организации </t>
    </r>
    <r>
      <rPr>
        <b/>
        <u/>
        <sz val="11"/>
        <rFont val="Times New Roman"/>
        <family val="1"/>
        <charset val="204"/>
      </rPr>
      <t>ООО "Энергонефть Томск"</t>
    </r>
  </si>
  <si>
    <r>
      <t>Регулируемый вид деятельности ______</t>
    </r>
    <r>
      <rPr>
        <b/>
        <u/>
        <sz val="11"/>
        <rFont val="Times New Roman"/>
        <family val="1"/>
        <charset val="204"/>
      </rPr>
      <t>_теплоснабжение</t>
    </r>
    <r>
      <rPr>
        <b/>
        <sz val="11"/>
        <rFont val="Times New Roman"/>
        <family val="1"/>
        <charset val="204"/>
      </rPr>
      <t>__________ *1</t>
    </r>
  </si>
  <si>
    <t>Плановые показатели на отчётный год</t>
  </si>
  <si>
    <t>Фактические показатели за отчётный год</t>
  </si>
  <si>
    <t>Целевые показатели энергосбережения и показатели энергетической эффективности</t>
  </si>
  <si>
    <t>Эффект от реализации мероприятия за отчётный год</t>
  </si>
  <si>
    <t>Значение</t>
  </si>
  <si>
    <t>план</t>
  </si>
  <si>
    <t>факт</t>
  </si>
  <si>
    <t>1 группа. Мероприятия по модернизации, замене оборудования, используемого для выработки тепловой  энергии, производства воды, передачи (транспортировки) тепловой энергии, газа, воды, сточной жидкости, с целью повышения КПД оборудования</t>
  </si>
  <si>
    <t xml:space="preserve"> Капитальный ремонт установок ХВО котельных Малореченского н.м.р., Западно-Полуденного н.м.р. </t>
  </si>
  <si>
    <t xml:space="preserve"> 2 шт </t>
  </si>
  <si>
    <t xml:space="preserve"> 1 шт </t>
  </si>
  <si>
    <t>Обеспечение надежности функционирования системы газораспределения теплогенерирующих энергоустановок</t>
  </si>
  <si>
    <t xml:space="preserve"> Капитальный ремонт здания нефтенасосной п. Игол </t>
  </si>
  <si>
    <t>Нет</t>
  </si>
  <si>
    <t>243 шт.</t>
  </si>
  <si>
    <t>60 шт.</t>
  </si>
  <si>
    <t>21,28 тыс. кВт-час</t>
  </si>
  <si>
    <t>5 группа. Мероприятия по сокращению потерь тепловой энергии, воды при их передаче</t>
  </si>
  <si>
    <t xml:space="preserve"> Испытание  на  расчётную  температуру  теплоносителя  трубопроводов  тепловых  сетей,  определение  гидравлических  потерь, определение  тепловых  потерь  в  тепловых  сетях  </t>
  </si>
  <si>
    <t xml:space="preserve"> 1 объект </t>
  </si>
  <si>
    <t>Примечание:  Исполнение мероприятий п/п I и V перенесено на 3 квартал, в связи с проведением тендеров и выходом на гос.закупки.</t>
  </si>
  <si>
    <t>Отчёт об исполнении установленных требований к Программе по энергосбережению и повышению энергетической эффективности за I кв. 2013 года.</t>
  </si>
  <si>
    <r>
      <t xml:space="preserve">Отчёт об исполнении установленных требований к Программе по энергосбережению и повышению энергетической эффективности за </t>
    </r>
    <r>
      <rPr>
        <b/>
        <u/>
        <sz val="12"/>
        <rFont val="Times New Roman"/>
        <family val="1"/>
        <charset val="204"/>
      </rPr>
      <t>II кв. 2013</t>
    </r>
    <r>
      <rPr>
        <b/>
        <sz val="12"/>
        <rFont val="Times New Roman"/>
        <family val="1"/>
        <charset val="204"/>
      </rPr>
      <t xml:space="preserve"> года.</t>
    </r>
  </si>
  <si>
    <t>42,56 тыс. кВт-час</t>
  </si>
  <si>
    <t>Отчёт об исполнении установленных требований к Программе по энергосбережению и повышению энергетической эффективности за II кв. 2013 года.</t>
  </si>
  <si>
    <t>ж) Сведения об источнике публикации годовой бухгалтерской отчетности, включая бухгалтерский баланс и приложения к нему⁴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</si>
  <si>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1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</si>
</sst>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8" formatCode="_-* #,##0.000_р_._-;\-* #,##0.000_р_._-;_-* &quot;-&quot;??_р_._-;_-@_-"/>
    <numFmt numFmtId="169" formatCode="_-* #,##0.000_р_._-;\-* #,##0.000_р_._-;_-* &quot;-&quot;???_р_._-;_-@_-"/>
    <numFmt numFmtId="170" formatCode="0.0"/>
    <numFmt numFmtId="171" formatCode="_-* #,##0.0_р_._-;\-* #,##0.0_р_._-;_-* &quot;-&quot;??_р_._-;_-@_-"/>
    <numFmt numFmtId="172" formatCode="#,##0.000;\(#,##0.000\)"/>
    <numFmt numFmtId="173" formatCode="#,##0.00_ ;\-#,##0.00\ "/>
    <numFmt numFmtId="174" formatCode="#,##0.0_р_.;\-#,##0.0_р_."/>
  </numFmts>
  <fonts count="43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2"/>
      <name val="Arial"/>
      <family val="2"/>
      <charset val="1"/>
    </font>
    <font>
      <sz val="11"/>
      <name val="Arial Cyr"/>
      <charset val="204"/>
    </font>
    <font>
      <b/>
      <u/>
      <sz val="11"/>
      <name val="Times New Roman"/>
      <family val="1"/>
      <charset val="204"/>
    </font>
    <font>
      <sz val="7"/>
      <name val="Arial Cyr"/>
      <charset val="204"/>
    </font>
    <font>
      <sz val="10"/>
      <name val="Helv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name val="Calibri"/>
      <family val="2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0" fontId="2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1" fillId="0" borderId="0"/>
    <xf numFmtId="0" fontId="1" fillId="0" borderId="0"/>
    <xf numFmtId="0" fontId="2" fillId="0" borderId="0"/>
    <xf numFmtId="0" fontId="1" fillId="0" borderId="0"/>
    <xf numFmtId="0" fontId="32" fillId="0" borderId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523">
    <xf numFmtId="0" fontId="0" fillId="0" borderId="0" xfId="0"/>
    <xf numFmtId="0" fontId="37" fillId="3" borderId="0" xfId="0" applyFont="1" applyFill="1"/>
    <xf numFmtId="0" fontId="8" fillId="3" borderId="1" xfId="0" applyFont="1" applyFill="1" applyBorder="1"/>
    <xf numFmtId="0" fontId="3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 wrapText="1"/>
    </xf>
    <xf numFmtId="49" fontId="9" fillId="3" borderId="1" xfId="7" applyNumberFormat="1" applyFont="1" applyFill="1" applyBorder="1" applyAlignment="1" applyProtection="1">
      <alignment vertical="center" wrapText="1"/>
    </xf>
    <xf numFmtId="0" fontId="10" fillId="3" borderId="1" xfId="0" applyFont="1" applyFill="1" applyBorder="1" applyAlignment="1">
      <alignment wrapText="1"/>
    </xf>
    <xf numFmtId="0" fontId="10" fillId="3" borderId="0" xfId="0" applyFont="1" applyFill="1"/>
    <xf numFmtId="0" fontId="10" fillId="3" borderId="1" xfId="0" applyFont="1" applyFill="1" applyBorder="1" applyAlignment="1">
      <alignment horizontal="left" vertical="top" wrapText="1" indent="6"/>
    </xf>
    <xf numFmtId="43" fontId="10" fillId="3" borderId="1" xfId="9" applyFont="1" applyFill="1" applyBorder="1" applyAlignment="1">
      <alignment wrapText="1"/>
    </xf>
    <xf numFmtId="49" fontId="9" fillId="3" borderId="1" xfId="7" applyNumberFormat="1" applyFont="1" applyFill="1" applyBorder="1" applyAlignment="1" applyProtection="1">
      <alignment horizontal="left" vertical="center" wrapText="1" indent="1"/>
    </xf>
    <xf numFmtId="43" fontId="37" fillId="3" borderId="1" xfId="9" applyFont="1" applyFill="1" applyBorder="1" applyAlignment="1">
      <alignment wrapText="1"/>
    </xf>
    <xf numFmtId="0" fontId="37" fillId="3" borderId="0" xfId="0" applyFont="1" applyFill="1" applyAlignment="1">
      <alignment wrapText="1"/>
    </xf>
    <xf numFmtId="0" fontId="11" fillId="3" borderId="0" xfId="0" applyFont="1" applyFill="1"/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37" fillId="3" borderId="1" xfId="0" applyFont="1" applyFill="1" applyBorder="1"/>
    <xf numFmtId="0" fontId="8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43" fontId="37" fillId="3" borderId="1" xfId="9" applyFont="1" applyFill="1" applyBorder="1"/>
    <xf numFmtId="0" fontId="8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37" fillId="3" borderId="0" xfId="0" applyFont="1" applyFill="1" applyAlignment="1"/>
    <xf numFmtId="0" fontId="9" fillId="3" borderId="1" xfId="5" applyFont="1" applyFill="1" applyBorder="1" applyAlignment="1" applyProtection="1">
      <alignment horizontal="left" wrapText="1"/>
    </xf>
    <xf numFmtId="43" fontId="10" fillId="3" borderId="1" xfId="9" applyFont="1" applyFill="1" applyBorder="1" applyAlignment="1" applyProtection="1">
      <alignment horizontal="center"/>
    </xf>
    <xf numFmtId="43" fontId="10" fillId="3" borderId="1" xfId="9" applyFont="1" applyFill="1" applyBorder="1" applyAlignment="1" applyProtection="1">
      <alignment horizontal="center" wrapText="1"/>
      <protection locked="0"/>
    </xf>
    <xf numFmtId="43" fontId="10" fillId="3" borderId="1" xfId="9" applyFont="1" applyFill="1" applyBorder="1" applyAlignment="1" applyProtection="1">
      <alignment horizontal="center" wrapText="1"/>
    </xf>
    <xf numFmtId="43" fontId="37" fillId="3" borderId="1" xfId="9" applyFont="1" applyFill="1" applyBorder="1" applyAlignment="1">
      <alignment horizontal="center"/>
    </xf>
    <xf numFmtId="0" fontId="9" fillId="3" borderId="1" xfId="5" applyFont="1" applyFill="1" applyBorder="1" applyAlignment="1" applyProtection="1">
      <alignment wrapText="1"/>
    </xf>
    <xf numFmtId="43" fontId="10" fillId="3" borderId="1" xfId="9" applyFont="1" applyFill="1" applyBorder="1" applyAlignment="1" applyProtection="1">
      <alignment horizontal="center" vertical="center" wrapText="1"/>
      <protection locked="0"/>
    </xf>
    <xf numFmtId="0" fontId="10" fillId="3" borderId="1" xfId="6" applyFont="1" applyFill="1" applyBorder="1" applyAlignment="1" applyProtection="1">
      <alignment horizontal="right" wrapText="1"/>
    </xf>
    <xf numFmtId="0" fontId="13" fillId="3" borderId="1" xfId="5" applyFont="1" applyFill="1" applyBorder="1" applyAlignment="1" applyProtection="1">
      <alignment horizontal="left" wrapText="1"/>
    </xf>
    <xf numFmtId="0" fontId="8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/>
    <xf numFmtId="0" fontId="8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vertic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7" fillId="0" borderId="0" xfId="0" applyFont="1"/>
    <xf numFmtId="0" fontId="11" fillId="0" borderId="0" xfId="0" applyFont="1"/>
    <xf numFmtId="0" fontId="37" fillId="0" borderId="47" xfId="0" applyFont="1" applyBorder="1" applyAlignment="1">
      <alignment vertical="top" wrapText="1"/>
    </xf>
    <xf numFmtId="0" fontId="37" fillId="0" borderId="48" xfId="0" applyFont="1" applyBorder="1" applyAlignment="1">
      <alignment horizontal="center" vertical="top" wrapText="1"/>
    </xf>
    <xf numFmtId="0" fontId="37" fillId="0" borderId="49" xfId="0" applyFont="1" applyBorder="1" applyAlignment="1">
      <alignment vertical="top" wrapText="1"/>
    </xf>
    <xf numFmtId="0" fontId="37" fillId="0" borderId="50" xfId="0" applyFont="1" applyBorder="1" applyAlignment="1">
      <alignment horizontal="center" vertical="top" wrapText="1"/>
    </xf>
    <xf numFmtId="0" fontId="39" fillId="0" borderId="51" xfId="0" applyFont="1" applyBorder="1" applyAlignment="1">
      <alignment horizontal="right"/>
    </xf>
    <xf numFmtId="0" fontId="39" fillId="0" borderId="0" xfId="0" applyFont="1"/>
    <xf numFmtId="0" fontId="37" fillId="0" borderId="48" xfId="0" applyFont="1" applyBorder="1" applyAlignment="1"/>
    <xf numFmtId="0" fontId="37" fillId="0" borderId="48" xfId="0" applyFont="1" applyBorder="1" applyAlignment="1">
      <alignment vertical="top" wrapText="1"/>
    </xf>
    <xf numFmtId="0" fontId="37" fillId="0" borderId="48" xfId="0" applyFont="1" applyBorder="1" applyAlignment="1">
      <alignment vertical="top"/>
    </xf>
    <xf numFmtId="0" fontId="37" fillId="0" borderId="52" xfId="0" applyFont="1" applyBorder="1" applyAlignment="1">
      <alignment vertical="top"/>
    </xf>
    <xf numFmtId="0" fontId="37" fillId="0" borderId="53" xfId="0" applyFont="1" applyBorder="1" applyAlignment="1"/>
    <xf numFmtId="0" fontId="37" fillId="0" borderId="53" xfId="0" applyFont="1" applyBorder="1" applyAlignment="1">
      <alignment vertical="top" wrapText="1"/>
    </xf>
    <xf numFmtId="0" fontId="37" fillId="0" borderId="53" xfId="0" applyFont="1" applyBorder="1" applyAlignment="1">
      <alignment vertical="top"/>
    </xf>
    <xf numFmtId="0" fontId="37" fillId="0" borderId="54" xfId="0" applyFont="1" applyBorder="1" applyAlignment="1">
      <alignment vertical="top"/>
    </xf>
    <xf numFmtId="0" fontId="37" fillId="0" borderId="50" xfId="0" applyFont="1" applyBorder="1" applyAlignment="1"/>
    <xf numFmtId="0" fontId="37" fillId="0" borderId="50" xfId="0" applyFont="1" applyBorder="1" applyAlignment="1">
      <alignment vertical="top" wrapText="1"/>
    </xf>
    <xf numFmtId="0" fontId="37" fillId="0" borderId="50" xfId="0" applyFont="1" applyBorder="1" applyAlignment="1">
      <alignment vertical="top"/>
    </xf>
    <xf numFmtId="0" fontId="37" fillId="0" borderId="55" xfId="0" applyFont="1" applyBorder="1" applyAlignment="1">
      <alignment vertical="top"/>
    </xf>
    <xf numFmtId="0" fontId="37" fillId="0" borderId="51" xfId="0" applyFont="1" applyBorder="1"/>
    <xf numFmtId="0" fontId="37" fillId="0" borderId="51" xfId="0" applyFont="1" applyBorder="1" applyAlignment="1">
      <alignment vertical="top" wrapText="1"/>
    </xf>
    <xf numFmtId="0" fontId="37" fillId="0" borderId="51" xfId="0" applyFont="1" applyBorder="1" applyAlignment="1">
      <alignment vertical="top"/>
    </xf>
    <xf numFmtId="0" fontId="37" fillId="0" borderId="56" xfId="0" applyFont="1" applyBorder="1" applyAlignment="1">
      <alignment vertical="top"/>
    </xf>
    <xf numFmtId="0" fontId="3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 wrapText="1"/>
    </xf>
    <xf numFmtId="0" fontId="37" fillId="3" borderId="2" xfId="0" applyFont="1" applyFill="1" applyBorder="1"/>
    <xf numFmtId="0" fontId="37" fillId="3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justify" vertical="top" wrapText="1"/>
    </xf>
    <xf numFmtId="0" fontId="38" fillId="0" borderId="1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top" wrapText="1"/>
    </xf>
    <xf numFmtId="0" fontId="4" fillId="3" borderId="1" xfId="2" applyFill="1" applyBorder="1" applyAlignment="1" applyProtection="1">
      <alignment vertical="top" wrapText="1"/>
    </xf>
    <xf numFmtId="43" fontId="40" fillId="0" borderId="48" xfId="9" applyFont="1" applyBorder="1" applyAlignment="1">
      <alignment vertical="top" wrapText="1"/>
    </xf>
    <xf numFmtId="43" fontId="40" fillId="0" borderId="51" xfId="9" applyFont="1" applyBorder="1" applyAlignment="1">
      <alignment vertical="top" wrapText="1"/>
    </xf>
    <xf numFmtId="0" fontId="39" fillId="3" borderId="1" xfId="0" applyFont="1" applyFill="1" applyBorder="1" applyAlignment="1">
      <alignment vertical="center" wrapText="1"/>
    </xf>
    <xf numFmtId="0" fontId="37" fillId="3" borderId="3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37" fillId="3" borderId="4" xfId="0" applyFont="1" applyFill="1" applyBorder="1" applyAlignment="1">
      <alignment vertical="center"/>
    </xf>
    <xf numFmtId="0" fontId="37" fillId="3" borderId="5" xfId="0" applyFont="1" applyFill="1" applyBorder="1" applyAlignment="1">
      <alignment vertical="center"/>
    </xf>
    <xf numFmtId="0" fontId="37" fillId="3" borderId="6" xfId="0" applyFont="1" applyFill="1" applyBorder="1" applyAlignment="1">
      <alignment vertical="center"/>
    </xf>
    <xf numFmtId="0" fontId="37" fillId="3" borderId="7" xfId="0" applyFont="1" applyFill="1" applyBorder="1" applyAlignment="1">
      <alignment vertical="center"/>
    </xf>
    <xf numFmtId="43" fontId="37" fillId="3" borderId="8" xfId="9" applyFont="1" applyFill="1" applyBorder="1" applyAlignment="1"/>
    <xf numFmtId="43" fontId="37" fillId="3" borderId="9" xfId="9" applyFont="1" applyFill="1" applyBorder="1" applyAlignment="1"/>
    <xf numFmtId="43" fontId="41" fillId="3" borderId="8" xfId="2" applyNumberFormat="1" applyFont="1" applyFill="1" applyBorder="1" applyAlignment="1" applyProtection="1">
      <alignment wrapText="1"/>
    </xf>
    <xf numFmtId="43" fontId="41" fillId="3" borderId="9" xfId="2" applyNumberFormat="1" applyFont="1" applyFill="1" applyBorder="1" applyAlignment="1" applyProtection="1">
      <alignment wrapText="1"/>
    </xf>
    <xf numFmtId="43" fontId="3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9" fillId="0" borderId="0" xfId="3" applyFill="1" applyBorder="1"/>
    <xf numFmtId="0" fontId="29" fillId="0" borderId="0" xfId="3" applyFill="1" applyBorder="1" applyAlignment="1">
      <alignment horizontal="left"/>
    </xf>
    <xf numFmtId="1" fontId="10" fillId="0" borderId="10" xfId="3" applyNumberFormat="1" applyFont="1" applyFill="1" applyBorder="1" applyAlignment="1" applyProtection="1">
      <alignment horizontal="left" vertical="center" wrapText="1"/>
      <protection locked="0"/>
    </xf>
    <xf numFmtId="43" fontId="21" fillId="0" borderId="11" xfId="10" applyFont="1" applyFill="1" applyBorder="1" applyAlignment="1">
      <alignment horizontal="center" vertical="center" wrapText="1"/>
    </xf>
    <xf numFmtId="43" fontId="10" fillId="0" borderId="1" xfId="1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170" fontId="10" fillId="0" borderId="1" xfId="3" applyNumberFormat="1" applyFont="1" applyFill="1" applyBorder="1" applyAlignment="1">
      <alignment horizontal="center" vertical="center"/>
    </xf>
    <xf numFmtId="170" fontId="10" fillId="0" borderId="12" xfId="3" applyNumberFormat="1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left"/>
    </xf>
    <xf numFmtId="0" fontId="10" fillId="0" borderId="14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29" fillId="0" borderId="0" xfId="3" applyFill="1" applyAlignment="1">
      <alignment horizontal="left"/>
    </xf>
    <xf numFmtId="2" fontId="29" fillId="0" borderId="0" xfId="3" applyNumberFormat="1" applyFill="1" applyBorder="1" applyAlignment="1">
      <alignment vertical="center" wrapText="1"/>
    </xf>
    <xf numFmtId="0" fontId="10" fillId="0" borderId="0" xfId="3" applyFont="1" applyFill="1"/>
    <xf numFmtId="0" fontId="20" fillId="0" borderId="0" xfId="3" applyFont="1" applyFill="1" applyBorder="1" applyAlignment="1">
      <alignment vertical="center" wrapText="1"/>
    </xf>
    <xf numFmtId="0" fontId="21" fillId="0" borderId="0" xfId="3" applyFont="1" applyFill="1" applyBorder="1"/>
    <xf numFmtId="0" fontId="9" fillId="0" borderId="0" xfId="3" applyFont="1" applyFill="1" applyBorder="1" applyAlignment="1">
      <alignment vertical="center" wrapText="1"/>
    </xf>
    <xf numFmtId="0" fontId="10" fillId="0" borderId="0" xfId="3" applyFont="1" applyFill="1" applyAlignment="1">
      <alignment horizontal="left"/>
    </xf>
    <xf numFmtId="0" fontId="10" fillId="0" borderId="0" xfId="3" applyFont="1" applyFill="1" applyBorder="1" applyAlignment="1">
      <alignment horizontal="left"/>
    </xf>
    <xf numFmtId="43" fontId="21" fillId="0" borderId="1" xfId="10" applyFont="1" applyFill="1" applyBorder="1" applyAlignment="1">
      <alignment horizontal="center" vertical="center" wrapText="1"/>
    </xf>
    <xf numFmtId="43" fontId="21" fillId="0" borderId="16" xfId="10" applyFont="1" applyFill="1" applyBorder="1" applyAlignment="1">
      <alignment horizontal="center" vertical="center" wrapText="1"/>
    </xf>
    <xf numFmtId="43" fontId="10" fillId="0" borderId="11" xfId="10" applyFont="1" applyFill="1" applyBorder="1" applyAlignment="1">
      <alignment horizontal="center" vertical="center" wrapText="1"/>
    </xf>
    <xf numFmtId="43" fontId="10" fillId="0" borderId="1" xfId="10" applyFont="1" applyFill="1" applyBorder="1" applyAlignment="1">
      <alignment horizontal="center" vertical="center" wrapText="1"/>
    </xf>
    <xf numFmtId="43" fontId="10" fillId="0" borderId="16" xfId="10" applyFont="1" applyFill="1" applyBorder="1" applyAlignment="1">
      <alignment horizontal="center" vertical="center" wrapText="1"/>
    </xf>
    <xf numFmtId="43" fontId="10" fillId="0" borderId="17" xfId="10" applyFont="1" applyFill="1" applyBorder="1" applyAlignment="1">
      <alignment horizontal="center" vertical="center" wrapText="1"/>
    </xf>
    <xf numFmtId="43" fontId="21" fillId="0" borderId="1" xfId="10" applyFont="1" applyFill="1" applyBorder="1" applyAlignment="1">
      <alignment horizontal="center" vertical="center"/>
    </xf>
    <xf numFmtId="171" fontId="10" fillId="0" borderId="1" xfId="10" applyNumberFormat="1" applyFont="1" applyFill="1" applyBorder="1" applyAlignment="1">
      <alignment horizontal="center" vertical="center" wrapText="1"/>
    </xf>
    <xf numFmtId="43" fontId="10" fillId="0" borderId="1" xfId="10" applyFont="1" applyFill="1" applyBorder="1" applyAlignment="1">
      <alignment horizontal="center" vertical="center"/>
    </xf>
    <xf numFmtId="43" fontId="10" fillId="0" borderId="16" xfId="10" applyFont="1" applyFill="1" applyBorder="1" applyAlignment="1">
      <alignment horizontal="center" vertical="center"/>
    </xf>
    <xf numFmtId="43" fontId="10" fillId="0" borderId="8" xfId="10" applyFont="1" applyFill="1" applyBorder="1" applyAlignment="1">
      <alignment horizontal="center" vertical="center" wrapText="1"/>
    </xf>
    <xf numFmtId="43" fontId="21" fillId="0" borderId="18" xfId="10" applyFont="1" applyFill="1" applyBorder="1" applyAlignment="1">
      <alignment horizontal="center" vertical="center" wrapText="1"/>
    </xf>
    <xf numFmtId="43" fontId="21" fillId="0" borderId="18" xfId="10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 wrapText="1"/>
    </xf>
    <xf numFmtId="43" fontId="10" fillId="0" borderId="19" xfId="10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43" fontId="10" fillId="0" borderId="1" xfId="10" applyFont="1" applyFill="1" applyBorder="1" applyAlignment="1">
      <alignment horizontal="left" vertical="center"/>
    </xf>
    <xf numFmtId="43" fontId="10" fillId="0" borderId="11" xfId="10" applyFont="1" applyFill="1" applyBorder="1" applyAlignment="1">
      <alignment horizontal="center" vertical="center"/>
    </xf>
    <xf numFmtId="0" fontId="9" fillId="0" borderId="20" xfId="3" applyFont="1" applyFill="1" applyBorder="1" applyAlignment="1">
      <alignment horizontal="left"/>
    </xf>
    <xf numFmtId="0" fontId="10" fillId="0" borderId="18" xfId="3" applyFont="1" applyFill="1" applyBorder="1" applyAlignment="1">
      <alignment horizontal="left" vertical="center" wrapText="1"/>
    </xf>
    <xf numFmtId="0" fontId="29" fillId="0" borderId="0" xfId="3" applyFill="1" applyBorder="1" applyAlignment="1">
      <alignment horizontal="center" vertical="center" wrapText="1"/>
    </xf>
    <xf numFmtId="0" fontId="31" fillId="0" borderId="0" xfId="3" applyFont="1" applyFill="1" applyBorder="1" applyAlignment="1">
      <alignment horizontal="center" vertical="center" wrapText="1"/>
    </xf>
    <xf numFmtId="0" fontId="29" fillId="0" borderId="0" xfId="3" applyFont="1" applyFill="1" applyBorder="1" applyAlignment="1">
      <alignment horizontal="left"/>
    </xf>
    <xf numFmtId="0" fontId="10" fillId="0" borderId="21" xfId="3" applyFont="1" applyFill="1" applyBorder="1" applyAlignment="1">
      <alignment horizontal="center" vertical="center" wrapText="1"/>
    </xf>
    <xf numFmtId="0" fontId="10" fillId="0" borderId="22" xfId="3" applyFont="1" applyFill="1" applyBorder="1" applyAlignment="1">
      <alignment horizontal="center" vertical="center"/>
    </xf>
    <xf numFmtId="0" fontId="39" fillId="0" borderId="0" xfId="0" applyFont="1" applyFill="1"/>
    <xf numFmtId="0" fontId="37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top" wrapText="1"/>
    </xf>
    <xf numFmtId="0" fontId="4" fillId="0" borderId="1" xfId="2" applyFill="1" applyBorder="1" applyAlignment="1" applyProtection="1">
      <alignment horizontal="center" vertical="center" wrapText="1"/>
    </xf>
    <xf numFmtId="0" fontId="37" fillId="0" borderId="0" xfId="0" applyFont="1" applyFill="1" applyAlignment="1">
      <alignment vertical="center" wrapText="1"/>
    </xf>
    <xf numFmtId="0" fontId="4" fillId="0" borderId="19" xfId="2" applyFill="1" applyBorder="1" applyAlignment="1" applyProtection="1">
      <alignment vertical="center" wrapText="1"/>
    </xf>
    <xf numFmtId="0" fontId="4" fillId="0" borderId="9" xfId="2" applyFill="1" applyBorder="1" applyAlignment="1" applyProtection="1">
      <alignment vertical="center" wrapText="1"/>
    </xf>
    <xf numFmtId="0" fontId="8" fillId="0" borderId="1" xfId="0" applyFont="1" applyFill="1" applyBorder="1"/>
    <xf numFmtId="0" fontId="39" fillId="0" borderId="1" xfId="0" applyFont="1" applyFill="1" applyBorder="1" applyAlignment="1">
      <alignment horizontal="center"/>
    </xf>
    <xf numFmtId="43" fontId="37" fillId="0" borderId="1" xfId="9" applyFont="1" applyFill="1" applyBorder="1"/>
    <xf numFmtId="43" fontId="10" fillId="0" borderId="1" xfId="9" applyFont="1" applyFill="1" applyBorder="1"/>
    <xf numFmtId="43" fontId="4" fillId="0" borderId="1" xfId="2" applyNumberFormat="1" applyFill="1" applyBorder="1" applyAlignment="1" applyProtection="1">
      <alignment wrapText="1"/>
    </xf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/>
    <xf numFmtId="43" fontId="37" fillId="0" borderId="1" xfId="9" applyFont="1" applyFill="1" applyBorder="1" applyAlignment="1">
      <alignment horizontal="left" vertical="center"/>
    </xf>
    <xf numFmtId="0" fontId="10" fillId="0" borderId="0" xfId="3" applyFont="1" applyFill="1" applyAlignment="1">
      <alignment horizontal="right"/>
    </xf>
    <xf numFmtId="0" fontId="10" fillId="0" borderId="23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2" fontId="10" fillId="0" borderId="16" xfId="3" applyNumberFormat="1" applyFont="1" applyFill="1" applyBorder="1" applyAlignment="1">
      <alignment horizontal="center" vertical="center" wrapText="1"/>
    </xf>
    <xf numFmtId="2" fontId="10" fillId="0" borderId="1" xfId="10" applyNumberFormat="1" applyFont="1" applyFill="1" applyBorder="1" applyAlignment="1">
      <alignment horizontal="center" vertical="center" wrapText="1"/>
    </xf>
    <xf numFmtId="2" fontId="21" fillId="0" borderId="1" xfId="10" applyNumberFormat="1" applyFont="1" applyFill="1" applyBorder="1" applyAlignment="1">
      <alignment horizontal="center" vertical="center" wrapText="1"/>
    </xf>
    <xf numFmtId="2" fontId="10" fillId="0" borderId="16" xfId="3" applyNumberFormat="1" applyFont="1" applyFill="1" applyBorder="1" applyAlignment="1">
      <alignment horizontal="center" vertical="center"/>
    </xf>
    <xf numFmtId="2" fontId="10" fillId="0" borderId="1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43" fontId="10" fillId="0" borderId="1" xfId="3" applyNumberFormat="1" applyFont="1" applyFill="1" applyBorder="1" applyAlignment="1">
      <alignment horizontal="center" vertical="center" wrapText="1"/>
    </xf>
    <xf numFmtId="43" fontId="10" fillId="0" borderId="12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 wrapText="1"/>
    </xf>
    <xf numFmtId="2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 wrapText="1"/>
    </xf>
    <xf numFmtId="43" fontId="21" fillId="0" borderId="16" xfId="10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 wrapText="1"/>
    </xf>
    <xf numFmtId="0" fontId="33" fillId="0" borderId="16" xfId="3" applyFont="1" applyFill="1" applyBorder="1" applyAlignment="1">
      <alignment horizontal="center" vertical="center" wrapText="1"/>
    </xf>
    <xf numFmtId="0" fontId="33" fillId="0" borderId="11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/>
    </xf>
    <xf numFmtId="0" fontId="21" fillId="0" borderId="16" xfId="3" applyFont="1" applyFill="1" applyBorder="1" applyAlignment="1">
      <alignment horizontal="center" vertical="center"/>
    </xf>
    <xf numFmtId="172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20" xfId="3" applyFont="1" applyFill="1" applyBorder="1" applyAlignment="1">
      <alignment horizontal="center" vertical="center" wrapText="1"/>
    </xf>
    <xf numFmtId="43" fontId="21" fillId="0" borderId="22" xfId="10" applyFont="1" applyFill="1" applyBorder="1" applyAlignment="1">
      <alignment horizontal="center" vertical="center"/>
    </xf>
    <xf numFmtId="43" fontId="21" fillId="0" borderId="20" xfId="10" applyFont="1" applyFill="1" applyBorder="1" applyAlignment="1">
      <alignment horizontal="center" vertical="center" wrapText="1"/>
    </xf>
    <xf numFmtId="43" fontId="21" fillId="0" borderId="22" xfId="10" applyFont="1" applyFill="1" applyBorder="1" applyAlignment="1">
      <alignment horizontal="center" vertical="center" wrapText="1"/>
    </xf>
    <xf numFmtId="2" fontId="21" fillId="0" borderId="18" xfId="10" applyNumberFormat="1" applyFont="1" applyFill="1" applyBorder="1" applyAlignment="1">
      <alignment horizontal="center" vertical="center" wrapText="1"/>
    </xf>
    <xf numFmtId="2" fontId="10" fillId="0" borderId="22" xfId="3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 wrapText="1"/>
    </xf>
    <xf numFmtId="0" fontId="10" fillId="0" borderId="0" xfId="3" applyFont="1" applyFill="1" applyAlignment="1">
      <alignment horizontal="left" vertical="center" wrapText="1"/>
    </xf>
    <xf numFmtId="0" fontId="25" fillId="0" borderId="0" xfId="3" applyFont="1" applyFill="1"/>
    <xf numFmtId="0" fontId="26" fillId="0" borderId="0" xfId="3" applyFont="1" applyFill="1"/>
    <xf numFmtId="0" fontId="29" fillId="0" borderId="0" xfId="3" applyFill="1"/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wrapText="1"/>
    </xf>
    <xf numFmtId="43" fontId="10" fillId="0" borderId="0" xfId="3" applyNumberFormat="1" applyFont="1" applyFill="1"/>
    <xf numFmtId="0" fontId="27" fillId="0" borderId="0" xfId="3" applyFont="1" applyFill="1"/>
    <xf numFmtId="0" fontId="10" fillId="0" borderId="24" xfId="3" applyFont="1" applyFill="1" applyBorder="1" applyAlignment="1">
      <alignment horizontal="center" vertical="center" wrapText="1"/>
    </xf>
    <xf numFmtId="0" fontId="29" fillId="0" borderId="0" xfId="3" applyFill="1" applyAlignment="1">
      <alignment horizontal="center" vertical="center" wrapText="1"/>
    </xf>
    <xf numFmtId="0" fontId="31" fillId="0" borderId="0" xfId="3" applyFont="1" applyFill="1" applyAlignment="1">
      <alignment horizontal="center" vertical="center" wrapText="1"/>
    </xf>
    <xf numFmtId="0" fontId="9" fillId="0" borderId="25" xfId="3" applyFont="1" applyFill="1" applyBorder="1" applyAlignment="1">
      <alignment horizontal="left" vertical="center" wrapText="1"/>
    </xf>
    <xf numFmtId="0" fontId="9" fillId="0" borderId="21" xfId="3" applyFont="1" applyFill="1" applyBorder="1" applyAlignment="1">
      <alignment horizontal="left" vertical="center" wrapText="1"/>
    </xf>
    <xf numFmtId="0" fontId="10" fillId="0" borderId="21" xfId="3" applyFont="1" applyFill="1" applyBorder="1" applyAlignment="1">
      <alignment horizontal="left"/>
    </xf>
    <xf numFmtId="0" fontId="10" fillId="0" borderId="1" xfId="3" applyFont="1" applyFill="1" applyBorder="1" applyAlignment="1">
      <alignment horizontal="left"/>
    </xf>
    <xf numFmtId="0" fontId="10" fillId="0" borderId="16" xfId="3" applyFont="1" applyFill="1" applyBorder="1" applyAlignment="1">
      <alignment horizontal="left"/>
    </xf>
    <xf numFmtId="0" fontId="10" fillId="0" borderId="11" xfId="3" applyFont="1" applyFill="1" applyBorder="1" applyAlignment="1">
      <alignment horizontal="left"/>
    </xf>
    <xf numFmtId="37" fontId="10" fillId="0" borderId="12" xfId="1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/>
    </xf>
    <xf numFmtId="37" fontId="10" fillId="0" borderId="1" xfId="10" applyNumberFormat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left"/>
    </xf>
    <xf numFmtId="0" fontId="10" fillId="0" borderId="12" xfId="3" applyFont="1" applyFill="1" applyBorder="1" applyAlignment="1">
      <alignment horizontal="left"/>
    </xf>
    <xf numFmtId="43" fontId="21" fillId="0" borderId="0" xfId="10" applyFont="1" applyFill="1" applyBorder="1" applyAlignment="1">
      <alignment horizontal="center" vertical="center"/>
    </xf>
    <xf numFmtId="43" fontId="21" fillId="0" borderId="0" xfId="10" applyFont="1" applyFill="1" applyBorder="1" applyAlignment="1">
      <alignment horizontal="center" vertical="center" wrapText="1"/>
    </xf>
    <xf numFmtId="43" fontId="21" fillId="0" borderId="0" xfId="10" applyFont="1" applyFill="1" applyAlignment="1">
      <alignment horizontal="center" vertical="center"/>
    </xf>
    <xf numFmtId="0" fontId="10" fillId="0" borderId="20" xfId="3" applyFont="1" applyFill="1" applyBorder="1" applyAlignment="1">
      <alignment horizontal="left"/>
    </xf>
    <xf numFmtId="0" fontId="10" fillId="0" borderId="18" xfId="3" applyFont="1" applyFill="1" applyBorder="1" applyAlignment="1">
      <alignment horizontal="left"/>
    </xf>
    <xf numFmtId="0" fontId="10" fillId="0" borderId="18" xfId="3" applyFont="1" applyFill="1" applyBorder="1" applyAlignment="1">
      <alignment horizontal="center"/>
    </xf>
    <xf numFmtId="37" fontId="10" fillId="0" borderId="18" xfId="10" applyNumberFormat="1" applyFont="1" applyFill="1" applyBorder="1" applyAlignment="1">
      <alignment horizontal="center" vertical="center"/>
    </xf>
    <xf numFmtId="37" fontId="10" fillId="0" borderId="22" xfId="10" applyNumberFormat="1" applyFont="1" applyFill="1" applyBorder="1" applyAlignment="1">
      <alignment horizontal="center" vertical="center"/>
    </xf>
    <xf numFmtId="2" fontId="10" fillId="0" borderId="0" xfId="3" applyNumberFormat="1" applyFont="1" applyFill="1" applyAlignment="1">
      <alignment vertical="center" wrapText="1"/>
    </xf>
    <xf numFmtId="0" fontId="10" fillId="0" borderId="26" xfId="3" applyFont="1" applyFill="1" applyBorder="1" applyAlignment="1">
      <alignment horizontal="left"/>
    </xf>
    <xf numFmtId="16" fontId="10" fillId="0" borderId="11" xfId="3" applyNumberFormat="1" applyFont="1" applyFill="1" applyBorder="1" applyAlignment="1">
      <alignment horizontal="left" vertical="center" wrapText="1"/>
    </xf>
    <xf numFmtId="0" fontId="10" fillId="0" borderId="21" xfId="3" applyFont="1" applyFill="1" applyBorder="1" applyAlignment="1">
      <alignment horizontal="left" vertical="center" wrapText="1"/>
    </xf>
    <xf numFmtId="37" fontId="10" fillId="0" borderId="16" xfId="10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73" fontId="10" fillId="0" borderId="16" xfId="10" applyNumberFormat="1" applyFont="1" applyFill="1" applyBorder="1" applyAlignment="1">
      <alignment horizontal="center" vertical="center"/>
    </xf>
    <xf numFmtId="0" fontId="29" fillId="0" borderId="0" xfId="3" applyFont="1" applyFill="1" applyAlignment="1">
      <alignment horizontal="left"/>
    </xf>
    <xf numFmtId="0" fontId="10" fillId="0" borderId="11" xfId="3" applyFont="1" applyFill="1" applyBorder="1"/>
    <xf numFmtId="173" fontId="10" fillId="0" borderId="1" xfId="10" applyNumberFormat="1" applyFont="1" applyFill="1" applyBorder="1" applyAlignment="1">
      <alignment horizontal="center" vertical="center"/>
    </xf>
    <xf numFmtId="174" fontId="10" fillId="0" borderId="16" xfId="10" applyNumberFormat="1" applyFont="1" applyFill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/>
    </xf>
    <xf numFmtId="0" fontId="9" fillId="0" borderId="11" xfId="3" applyFont="1" applyFill="1" applyBorder="1" applyAlignment="1">
      <alignment horizontal="left" vertical="center" wrapText="1"/>
    </xf>
    <xf numFmtId="0" fontId="9" fillId="0" borderId="19" xfId="3" applyFont="1" applyFill="1" applyBorder="1" applyAlignment="1">
      <alignment horizontal="left" vertical="center" wrapText="1"/>
    </xf>
    <xf numFmtId="2" fontId="10" fillId="0" borderId="19" xfId="3" applyNumberFormat="1" applyFont="1" applyFill="1" applyBorder="1" applyAlignment="1">
      <alignment horizontal="center" vertical="center" wrapText="1"/>
    </xf>
    <xf numFmtId="43" fontId="21" fillId="0" borderId="19" xfId="1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/>
    </xf>
    <xf numFmtId="2" fontId="10" fillId="0" borderId="17" xfId="3" applyNumberFormat="1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left"/>
    </xf>
    <xf numFmtId="43" fontId="10" fillId="0" borderId="18" xfId="10" applyFont="1" applyFill="1" applyBorder="1" applyAlignment="1">
      <alignment horizontal="center" vertical="center" wrapText="1"/>
    </xf>
    <xf numFmtId="43" fontId="10" fillId="0" borderId="18" xfId="10" applyFont="1" applyFill="1" applyBorder="1" applyAlignment="1">
      <alignment horizontal="center" vertical="center"/>
    </xf>
    <xf numFmtId="43" fontId="10" fillId="0" borderId="27" xfId="10" applyFont="1" applyFill="1" applyBorder="1" applyAlignment="1">
      <alignment horizontal="center" vertical="center"/>
    </xf>
    <xf numFmtId="43" fontId="10" fillId="0" borderId="20" xfId="10" applyFont="1" applyFill="1" applyBorder="1" applyAlignment="1">
      <alignment horizontal="center" vertical="center" wrapText="1"/>
    </xf>
    <xf numFmtId="43" fontId="10" fillId="0" borderId="22" xfId="10" applyFont="1" applyFill="1" applyBorder="1" applyAlignment="1">
      <alignment horizontal="center" vertical="center" wrapText="1"/>
    </xf>
    <xf numFmtId="0" fontId="26" fillId="0" borderId="0" xfId="3" applyFont="1"/>
    <xf numFmtId="0" fontId="26" fillId="0" borderId="0" xfId="3" applyFont="1" applyAlignment="1">
      <alignment horizontal="right"/>
    </xf>
    <xf numFmtId="0" fontId="29" fillId="0" borderId="0" xfId="3"/>
    <xf numFmtId="0" fontId="26" fillId="0" borderId="0" xfId="3" applyFont="1" applyAlignment="1">
      <alignment horizontal="left"/>
    </xf>
    <xf numFmtId="0" fontId="29" fillId="0" borderId="0" xfId="3" applyAlignment="1">
      <alignment horizontal="left"/>
    </xf>
    <xf numFmtId="0" fontId="29" fillId="0" borderId="0" xfId="3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16" xfId="3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left"/>
    </xf>
    <xf numFmtId="0" fontId="10" fillId="2" borderId="16" xfId="3" applyFont="1" applyFill="1" applyBorder="1" applyAlignment="1">
      <alignment horizontal="left"/>
    </xf>
    <xf numFmtId="0" fontId="10" fillId="2" borderId="11" xfId="3" applyFont="1" applyFill="1" applyBorder="1" applyAlignment="1">
      <alignment horizontal="left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0" fontId="29" fillId="2" borderId="0" xfId="3" applyFill="1" applyAlignment="1">
      <alignment horizontal="left"/>
    </xf>
    <xf numFmtId="16" fontId="10" fillId="3" borderId="11" xfId="3" applyNumberFormat="1" applyFont="1" applyFill="1" applyBorder="1" applyAlignment="1">
      <alignment horizontal="left" vertical="center" wrapText="1"/>
    </xf>
    <xf numFmtId="43" fontId="10" fillId="3" borderId="16" xfId="10" applyFont="1" applyFill="1" applyBorder="1" applyAlignment="1">
      <alignment horizontal="left" vertical="center" wrapText="1"/>
    </xf>
    <xf numFmtId="43" fontId="10" fillId="3" borderId="11" xfId="10" applyFont="1" applyFill="1" applyBorder="1" applyAlignment="1">
      <alignment horizontal="center" vertical="center" wrapText="1"/>
    </xf>
    <xf numFmtId="2" fontId="10" fillId="3" borderId="19" xfId="3" applyNumberFormat="1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4" fontId="10" fillId="3" borderId="16" xfId="4" applyNumberFormat="1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 wrapText="1"/>
    </xf>
    <xf numFmtId="4" fontId="10" fillId="3" borderId="16" xfId="3" applyNumberFormat="1" applyFont="1" applyFill="1" applyBorder="1" applyAlignment="1">
      <alignment horizontal="center" vertical="center"/>
    </xf>
    <xf numFmtId="0" fontId="10" fillId="3" borderId="25" xfId="3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 wrapText="1"/>
    </xf>
    <xf numFmtId="0" fontId="26" fillId="3" borderId="9" xfId="3" applyFont="1" applyFill="1" applyBorder="1" applyAlignment="1">
      <alignment horizontal="center"/>
    </xf>
    <xf numFmtId="0" fontId="29" fillId="3" borderId="0" xfId="3" applyFill="1" applyAlignment="1">
      <alignment horizontal="left"/>
    </xf>
    <xf numFmtId="1" fontId="10" fillId="3" borderId="11" xfId="4" applyNumberFormat="1" applyFont="1" applyFill="1" applyBorder="1" applyAlignment="1">
      <alignment horizontal="center" vertical="center" wrapText="1"/>
    </xf>
    <xf numFmtId="4" fontId="10" fillId="3" borderId="1" xfId="4" applyNumberFormat="1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left" vertical="center" wrapText="1"/>
    </xf>
    <xf numFmtId="43" fontId="10" fillId="3" borderId="16" xfId="10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/>
    </xf>
    <xf numFmtId="0" fontId="9" fillId="2" borderId="1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0" borderId="11" xfId="3" applyFont="1" applyBorder="1" applyAlignment="1">
      <alignment horizontal="left"/>
    </xf>
    <xf numFmtId="0" fontId="10" fillId="0" borderId="16" xfId="3" applyFont="1" applyBorder="1" applyAlignment="1">
      <alignment horizontal="left"/>
    </xf>
    <xf numFmtId="0" fontId="10" fillId="0" borderId="1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3" borderId="11" xfId="3" applyFont="1" applyFill="1" applyBorder="1" applyAlignment="1">
      <alignment horizontal="left"/>
    </xf>
    <xf numFmtId="43" fontId="10" fillId="3" borderId="1" xfId="10" applyFont="1" applyFill="1" applyBorder="1" applyAlignment="1">
      <alignment horizontal="center" vertical="center" wrapText="1"/>
    </xf>
    <xf numFmtId="43" fontId="10" fillId="3" borderId="16" xfId="3" applyNumberFormat="1" applyFont="1" applyFill="1" applyBorder="1" applyAlignment="1">
      <alignment horizontal="center" vertical="center"/>
    </xf>
    <xf numFmtId="2" fontId="10" fillId="3" borderId="1" xfId="3" applyNumberFormat="1" applyFont="1" applyFill="1" applyBorder="1" applyAlignment="1">
      <alignment horizontal="center" vertical="center"/>
    </xf>
    <xf numFmtId="2" fontId="10" fillId="3" borderId="11" xfId="3" applyNumberFormat="1" applyFont="1" applyFill="1" applyBorder="1" applyAlignment="1">
      <alignment horizontal="center" vertical="center"/>
    </xf>
    <xf numFmtId="0" fontId="29" fillId="4" borderId="0" xfId="3" applyFill="1" applyAlignment="1">
      <alignment horizontal="left"/>
    </xf>
    <xf numFmtId="0" fontId="9" fillId="3" borderId="11" xfId="3" applyFont="1" applyFill="1" applyBorder="1" applyAlignment="1">
      <alignment horizontal="left"/>
    </xf>
    <xf numFmtId="0" fontId="10" fillId="3" borderId="16" xfId="3" applyFont="1" applyFill="1" applyBorder="1" applyAlignment="1">
      <alignment horizontal="left" vertical="center" wrapText="1"/>
    </xf>
    <xf numFmtId="0" fontId="10" fillId="3" borderId="11" xfId="3" applyFont="1" applyFill="1" applyBorder="1"/>
    <xf numFmtId="2" fontId="10" fillId="3" borderId="17" xfId="3" applyNumberFormat="1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center" vertical="center"/>
    </xf>
    <xf numFmtId="0" fontId="29" fillId="3" borderId="0" xfId="3" applyFill="1"/>
    <xf numFmtId="0" fontId="10" fillId="0" borderId="22" xfId="3" applyFont="1" applyFill="1" applyBorder="1" applyAlignment="1">
      <alignment horizontal="left" vertical="center" wrapText="1"/>
    </xf>
    <xf numFmtId="0" fontId="10" fillId="0" borderId="20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0" xfId="3" applyFont="1"/>
    <xf numFmtId="0" fontId="10" fillId="0" borderId="0" xfId="3" applyFont="1" applyAlignment="1">
      <alignment vertical="center" wrapText="1"/>
    </xf>
    <xf numFmtId="0" fontId="29" fillId="3" borderId="0" xfId="3" applyFont="1" applyFill="1" applyAlignment="1">
      <alignment horizontal="left"/>
    </xf>
    <xf numFmtId="170" fontId="10" fillId="3" borderId="16" xfId="3" applyNumberFormat="1" applyFont="1" applyFill="1" applyBorder="1" applyAlignment="1">
      <alignment horizontal="center" vertical="center"/>
    </xf>
    <xf numFmtId="170" fontId="10" fillId="3" borderId="11" xfId="3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43" fontId="10" fillId="0" borderId="1" xfId="0" applyNumberFormat="1" applyFont="1" applyFill="1" applyBorder="1"/>
    <xf numFmtId="43" fontId="10" fillId="0" borderId="0" xfId="0" applyNumberFormat="1" applyFont="1" applyFill="1"/>
    <xf numFmtId="0" fontId="10" fillId="0" borderId="1" xfId="0" applyFont="1" applyFill="1" applyBorder="1" applyAlignment="1">
      <alignment horizontal="left" vertical="top" wrapText="1" indent="2"/>
    </xf>
    <xf numFmtId="43" fontId="35" fillId="0" borderId="1" xfId="2" applyNumberFormat="1" applyFont="1" applyFill="1" applyBorder="1" applyAlignment="1" applyProtection="1"/>
    <xf numFmtId="0" fontId="10" fillId="0" borderId="1" xfId="0" applyFont="1" applyFill="1" applyBorder="1" applyAlignment="1">
      <alignment horizontal="left" vertical="top" wrapText="1" indent="6"/>
    </xf>
    <xf numFmtId="0" fontId="10" fillId="0" borderId="1" xfId="0" applyFont="1" applyFill="1" applyBorder="1" applyAlignment="1">
      <alignment horizontal="left" vertical="top" wrapText="1" indent="7"/>
    </xf>
    <xf numFmtId="0" fontId="37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 wrapText="1"/>
    </xf>
    <xf numFmtId="0" fontId="37" fillId="0" borderId="1" xfId="0" applyFont="1" applyBorder="1"/>
    <xf numFmtId="0" fontId="39" fillId="0" borderId="1" xfId="1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0" borderId="1" xfId="1" applyNumberFormat="1" applyFont="1" applyBorder="1" applyAlignment="1">
      <alignment horizontal="left" vertical="center" wrapText="1"/>
    </xf>
    <xf numFmtId="168" fontId="37" fillId="0" borderId="1" xfId="9" applyNumberFormat="1" applyFont="1" applyBorder="1" applyAlignment="1">
      <alignment horizontal="center" vertical="center" wrapText="1"/>
    </xf>
    <xf numFmtId="168" fontId="37" fillId="3" borderId="1" xfId="9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0" xfId="1" applyNumberFormat="1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wrapText="1"/>
    </xf>
    <xf numFmtId="169" fontId="37" fillId="0" borderId="0" xfId="0" applyNumberFormat="1" applyFont="1"/>
    <xf numFmtId="43" fontId="37" fillId="0" borderId="1" xfId="9" applyNumberFormat="1" applyFont="1" applyBorder="1" applyAlignment="1">
      <alignment horizontal="center" vertical="center" wrapText="1"/>
    </xf>
    <xf numFmtId="43" fontId="37" fillId="3" borderId="1" xfId="9" applyNumberFormat="1" applyFont="1" applyFill="1" applyBorder="1" applyAlignment="1">
      <alignment horizontal="center" vertical="center" wrapText="1"/>
    </xf>
    <xf numFmtId="43" fontId="37" fillId="0" borderId="1" xfId="0" applyNumberFormat="1" applyFont="1" applyBorder="1"/>
    <xf numFmtId="0" fontId="6" fillId="0" borderId="0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left" vertical="center" wrapText="1"/>
    </xf>
    <xf numFmtId="0" fontId="39" fillId="3" borderId="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9" fillId="0" borderId="57" xfId="0" applyFont="1" applyBorder="1" applyAlignment="1">
      <alignment horizontal="center" vertical="top" wrapText="1"/>
    </xf>
    <xf numFmtId="0" fontId="39" fillId="0" borderId="58" xfId="0" applyFont="1" applyBorder="1" applyAlignment="1">
      <alignment horizontal="center" vertical="top" wrapText="1"/>
    </xf>
    <xf numFmtId="0" fontId="39" fillId="0" borderId="56" xfId="0" applyFont="1" applyBorder="1" applyAlignment="1">
      <alignment horizontal="center" vertical="top" wrapText="1"/>
    </xf>
    <xf numFmtId="0" fontId="37" fillId="0" borderId="57" xfId="0" applyFont="1" applyBorder="1" applyAlignment="1">
      <alignment horizontal="center"/>
    </xf>
    <xf numFmtId="0" fontId="37" fillId="0" borderId="58" xfId="0" applyFont="1" applyBorder="1" applyAlignment="1">
      <alignment horizontal="center"/>
    </xf>
    <xf numFmtId="0" fontId="37" fillId="0" borderId="56" xfId="0" applyFont="1" applyBorder="1" applyAlignment="1">
      <alignment horizontal="center"/>
    </xf>
    <xf numFmtId="0" fontId="37" fillId="0" borderId="53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48" xfId="0" applyFont="1" applyBorder="1" applyAlignment="1">
      <alignment horizontal="center" vertical="top" wrapText="1"/>
    </xf>
    <xf numFmtId="0" fontId="37" fillId="0" borderId="53" xfId="0" applyFont="1" applyBorder="1" applyAlignment="1">
      <alignment horizontal="center" vertical="top" wrapText="1"/>
    </xf>
    <xf numFmtId="0" fontId="37" fillId="0" borderId="50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9" fillId="0" borderId="49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55" xfId="0" applyFont="1" applyBorder="1" applyAlignment="1">
      <alignment horizontal="center"/>
    </xf>
    <xf numFmtId="0" fontId="37" fillId="0" borderId="48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vertical="top" wrapText="1"/>
    </xf>
    <xf numFmtId="0" fontId="37" fillId="3" borderId="1" xfId="0" applyFont="1" applyFill="1" applyBorder="1" applyAlignment="1">
      <alignment horizontal="left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30" xfId="0" applyFont="1" applyFill="1" applyBorder="1" applyAlignment="1">
      <alignment horizontal="center" vertical="center"/>
    </xf>
    <xf numFmtId="0" fontId="37" fillId="3" borderId="31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left"/>
    </xf>
    <xf numFmtId="0" fontId="9" fillId="3" borderId="1" xfId="5" applyFont="1" applyFill="1" applyBorder="1" applyAlignment="1" applyProtection="1">
      <alignment horizontal="left" vertical="center" wrapText="1"/>
    </xf>
    <xf numFmtId="0" fontId="37" fillId="3" borderId="0" xfId="0" applyFont="1" applyFill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9" fillId="3" borderId="1" xfId="5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vertical="top" wrapText="1"/>
    </xf>
    <xf numFmtId="0" fontId="37" fillId="3" borderId="0" xfId="0" applyFont="1" applyFill="1" applyBorder="1" applyAlignment="1">
      <alignment wrapText="1"/>
    </xf>
    <xf numFmtId="0" fontId="37" fillId="3" borderId="33" xfId="0" applyFont="1" applyFill="1" applyBorder="1" applyAlignment="1">
      <alignment horizontal="center" vertical="center"/>
    </xf>
    <xf numFmtId="0" fontId="37" fillId="3" borderId="34" xfId="0" applyFont="1" applyFill="1" applyBorder="1" applyAlignment="1">
      <alignment horizontal="center" vertical="center"/>
    </xf>
    <xf numFmtId="0" fontId="37" fillId="3" borderId="35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left"/>
    </xf>
    <xf numFmtId="0" fontId="37" fillId="3" borderId="8" xfId="0" applyFont="1" applyFill="1" applyBorder="1" applyAlignment="1">
      <alignment horizontal="left"/>
    </xf>
    <xf numFmtId="0" fontId="37" fillId="3" borderId="9" xfId="0" applyFont="1" applyFill="1" applyBorder="1" applyAlignment="1">
      <alignment horizontal="left"/>
    </xf>
    <xf numFmtId="0" fontId="37" fillId="3" borderId="0" xfId="0" applyFont="1" applyFill="1" applyAlignment="1">
      <alignment horizontal="center"/>
    </xf>
    <xf numFmtId="0" fontId="37" fillId="3" borderId="29" xfId="0" applyFont="1" applyFill="1" applyBorder="1" applyAlignment="1">
      <alignment horizontal="center" vertical="top" wrapText="1"/>
    </xf>
    <xf numFmtId="0" fontId="37" fillId="3" borderId="2" xfId="0" applyFont="1" applyFill="1" applyBorder="1" applyAlignment="1">
      <alignment horizontal="center" vertical="top" wrapText="1"/>
    </xf>
    <xf numFmtId="0" fontId="37" fillId="3" borderId="30" xfId="0" applyFont="1" applyFill="1" applyBorder="1" applyAlignment="1">
      <alignment horizontal="center" vertical="top" wrapText="1"/>
    </xf>
    <xf numFmtId="0" fontId="37" fillId="3" borderId="36" xfId="0" applyFont="1" applyFill="1" applyBorder="1" applyAlignment="1">
      <alignment horizontal="center" vertical="top" wrapText="1"/>
    </xf>
    <xf numFmtId="0" fontId="37" fillId="3" borderId="0" xfId="0" applyFont="1" applyFill="1" applyBorder="1" applyAlignment="1">
      <alignment horizontal="center" vertical="top" wrapText="1"/>
    </xf>
    <xf numFmtId="0" fontId="37" fillId="3" borderId="37" xfId="0" applyFont="1" applyFill="1" applyBorder="1" applyAlignment="1">
      <alignment horizontal="center" vertical="top" wrapText="1"/>
    </xf>
    <xf numFmtId="0" fontId="37" fillId="3" borderId="31" xfId="0" applyFont="1" applyFill="1" applyBorder="1" applyAlignment="1">
      <alignment horizontal="center" vertical="top" wrapText="1"/>
    </xf>
    <xf numFmtId="0" fontId="37" fillId="3" borderId="32" xfId="0" applyFont="1" applyFill="1" applyBorder="1" applyAlignment="1">
      <alignment horizontal="center" vertical="top" wrapText="1"/>
    </xf>
    <xf numFmtId="0" fontId="37" fillId="3" borderId="10" xfId="0" applyFont="1" applyFill="1" applyBorder="1" applyAlignment="1">
      <alignment horizontal="center" vertical="top" wrapText="1"/>
    </xf>
    <xf numFmtId="43" fontId="37" fillId="3" borderId="1" xfId="9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left" vertical="center"/>
    </xf>
    <xf numFmtId="0" fontId="37" fillId="3" borderId="2" xfId="0" applyFont="1" applyFill="1" applyBorder="1" applyAlignment="1">
      <alignment horizontal="left" vertical="center"/>
    </xf>
    <xf numFmtId="0" fontId="37" fillId="3" borderId="30" xfId="0" applyFont="1" applyFill="1" applyBorder="1" applyAlignment="1">
      <alignment horizontal="left" vertical="center"/>
    </xf>
    <xf numFmtId="0" fontId="37" fillId="3" borderId="36" xfId="0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left" vertical="center" wrapText="1"/>
    </xf>
    <xf numFmtId="0" fontId="37" fillId="3" borderId="37" xfId="0" applyFont="1" applyFill="1" applyBorder="1" applyAlignment="1">
      <alignment horizontal="left" vertical="center" wrapText="1"/>
    </xf>
    <xf numFmtId="0" fontId="37" fillId="3" borderId="31" xfId="0" applyFont="1" applyFill="1" applyBorder="1" applyAlignment="1">
      <alignment horizontal="left" vertical="center" wrapText="1"/>
    </xf>
    <xf numFmtId="0" fontId="37" fillId="3" borderId="32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 wrapText="1"/>
    </xf>
    <xf numFmtId="43" fontId="37" fillId="3" borderId="19" xfId="9" applyFont="1" applyFill="1" applyBorder="1" applyAlignment="1">
      <alignment horizontal="center" wrapText="1"/>
    </xf>
    <xf numFmtId="43" fontId="37" fillId="3" borderId="8" xfId="9" applyFont="1" applyFill="1" applyBorder="1" applyAlignment="1">
      <alignment horizontal="center" wrapText="1"/>
    </xf>
    <xf numFmtId="43" fontId="37" fillId="3" borderId="1" xfId="9" applyFont="1" applyFill="1" applyBorder="1" applyAlignment="1">
      <alignment horizontal="center" wrapText="1"/>
    </xf>
    <xf numFmtId="0" fontId="39" fillId="3" borderId="0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/>
    </xf>
    <xf numFmtId="0" fontId="37" fillId="3" borderId="14" xfId="0" applyFont="1" applyFill="1" applyBorder="1" applyAlignment="1">
      <alignment horizontal="center" vertical="center" wrapText="1"/>
    </xf>
    <xf numFmtId="0" fontId="37" fillId="3" borderId="21" xfId="0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left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21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3" fillId="0" borderId="0" xfId="3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10" fillId="0" borderId="38" xfId="3" applyFont="1" applyFill="1" applyBorder="1" applyAlignment="1">
      <alignment horizontal="center" vertical="center" wrapText="1"/>
    </xf>
    <xf numFmtId="0" fontId="10" fillId="0" borderId="23" xfId="3" applyFont="1" applyFill="1" applyBorder="1" applyAlignment="1">
      <alignment horizontal="center" vertical="center" wrapText="1"/>
    </xf>
    <xf numFmtId="0" fontId="10" fillId="0" borderId="39" xfId="3" applyFont="1" applyFill="1" applyBorder="1" applyAlignment="1">
      <alignment horizontal="center" vertical="center" wrapText="1"/>
    </xf>
    <xf numFmtId="2" fontId="10" fillId="0" borderId="0" xfId="3" applyNumberFormat="1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left" wrapText="1"/>
    </xf>
    <xf numFmtId="0" fontId="25" fillId="0" borderId="0" xfId="3" applyFont="1" applyFill="1" applyBorder="1" applyAlignment="1">
      <alignment horizontal="center" vertical="justify"/>
    </xf>
    <xf numFmtId="0" fontId="10" fillId="0" borderId="40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25" xfId="3" applyFont="1" applyFill="1" applyBorder="1" applyAlignment="1">
      <alignment horizontal="center" vertical="center" wrapText="1"/>
    </xf>
    <xf numFmtId="0" fontId="10" fillId="0" borderId="24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23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10" fillId="0" borderId="44" xfId="3" applyFont="1" applyFill="1" applyBorder="1" applyAlignment="1">
      <alignment horizontal="center" vertical="center" wrapText="1"/>
    </xf>
    <xf numFmtId="0" fontId="10" fillId="0" borderId="45" xfId="3" applyFont="1" applyFill="1" applyBorder="1" applyAlignment="1">
      <alignment horizontal="center" vertical="center" wrapText="1"/>
    </xf>
    <xf numFmtId="0" fontId="10" fillId="0" borderId="46" xfId="3" applyFont="1" applyFill="1" applyBorder="1" applyAlignment="1">
      <alignment horizontal="center" vertical="center" wrapText="1"/>
    </xf>
    <xf numFmtId="0" fontId="29" fillId="0" borderId="0" xfId="3" applyFill="1" applyAlignment="1"/>
  </cellXfs>
  <cellStyles count="11">
    <cellStyle name="TableStyleLight1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_Калькуляция воды" xfId="5"/>
    <cellStyle name="Обычный_тарифы на 2002г с 1-01" xfId="6"/>
    <cellStyle name="Обычный_Тепло" xfId="7"/>
    <cellStyle name="Обычный_ЮНГ_CAPEX_2008_факт" xfId="8"/>
    <cellStyle name="Финансовый" xfId="9" builtinId="3"/>
    <cellStyle name="Финансовый 2" xfId="10"/>
  </cellStyles>
  <dxfs count="1">
    <dxf>
      <font>
        <condense val="0"/>
        <extend val="0"/>
        <color indexed="6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990600</xdr:colOff>
      <xdr:row>56</xdr:row>
      <xdr:rowOff>123825</xdr:rowOff>
    </xdr:to>
    <xdr:pic>
      <xdr:nvPicPr>
        <xdr:cNvPr id="13349" name="Picture 2" descr="http://ozenka-biznesa.narod.ru/Images/f101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8421350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990600</xdr:colOff>
      <xdr:row>67</xdr:row>
      <xdr:rowOff>123825</xdr:rowOff>
    </xdr:to>
    <xdr:pic>
      <xdr:nvPicPr>
        <xdr:cNvPr id="13350" name="Picture 3" descr="http://ozenka-biznesa.narod.ru/Images/f101_2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20516850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1905000</xdr:colOff>
      <xdr:row>79</xdr:row>
      <xdr:rowOff>95250</xdr:rowOff>
    </xdr:to>
    <xdr:pic>
      <xdr:nvPicPr>
        <xdr:cNvPr id="13351" name="Picture 4" descr="http://ozenka-biznesa.narod.ru/Images/f101_3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2993350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990600</xdr:colOff>
      <xdr:row>56</xdr:row>
      <xdr:rowOff>123825</xdr:rowOff>
    </xdr:to>
    <xdr:pic>
      <xdr:nvPicPr>
        <xdr:cNvPr id="13352" name="Picture 2" descr="http://ozenka-biznesa.narod.ru/Images/f101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8421350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990600</xdr:colOff>
      <xdr:row>67</xdr:row>
      <xdr:rowOff>123825</xdr:rowOff>
    </xdr:to>
    <xdr:pic>
      <xdr:nvPicPr>
        <xdr:cNvPr id="13353" name="Picture 3" descr="http://ozenka-biznesa.narod.ru/Images/f101_2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20516850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1905000</xdr:colOff>
      <xdr:row>79</xdr:row>
      <xdr:rowOff>95250</xdr:rowOff>
    </xdr:to>
    <xdr:pic>
      <xdr:nvPicPr>
        <xdr:cNvPr id="13354" name="Picture 4" descr="http://ozenka-biznesa.narod.ru/Images/f101_3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2993350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990600</xdr:colOff>
      <xdr:row>43</xdr:row>
      <xdr:rowOff>123825</xdr:rowOff>
    </xdr:to>
    <xdr:pic>
      <xdr:nvPicPr>
        <xdr:cNvPr id="12331" name="Picture 2" descr="http://ozenka-biznesa.narod.ru/Images/f101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3420725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990600</xdr:colOff>
      <xdr:row>54</xdr:row>
      <xdr:rowOff>123825</xdr:rowOff>
    </xdr:to>
    <xdr:pic>
      <xdr:nvPicPr>
        <xdr:cNvPr id="12332" name="Picture 3" descr="http://ozenka-biznesa.narod.ru/Images/f101_2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5516225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1905000</xdr:colOff>
      <xdr:row>66</xdr:row>
      <xdr:rowOff>95250</xdr:rowOff>
    </xdr:to>
    <xdr:pic>
      <xdr:nvPicPr>
        <xdr:cNvPr id="12333" name="Picture 4" descr="http://ozenka-biznesa.narod.ru/Images/f101_3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7992725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990600</xdr:colOff>
      <xdr:row>43</xdr:row>
      <xdr:rowOff>123825</xdr:rowOff>
    </xdr:to>
    <xdr:pic>
      <xdr:nvPicPr>
        <xdr:cNvPr id="12334" name="Picture 2" descr="http://ozenka-biznesa.narod.ru/Images/f101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3420725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990600</xdr:colOff>
      <xdr:row>54</xdr:row>
      <xdr:rowOff>123825</xdr:rowOff>
    </xdr:to>
    <xdr:pic>
      <xdr:nvPicPr>
        <xdr:cNvPr id="12335" name="Picture 3" descr="http://ozenka-biznesa.narod.ru/Images/f101_2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5516225"/>
          <a:ext cx="990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1905000</xdr:colOff>
      <xdr:row>66</xdr:row>
      <xdr:rowOff>95250</xdr:rowOff>
    </xdr:to>
    <xdr:pic>
      <xdr:nvPicPr>
        <xdr:cNvPr id="12336" name="Picture 4" descr="http://ozenka-biznesa.narod.ru/Images/f101_3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7992725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4/&#1041;&#1083;&#1086;&#1082;%20&#1086;&#1090;%20&#1086;&#1090;&#1076;&#1077;&#1083;&#1086;&#1074;/&#1055;&#1069;&#1054;/&#1087;&#1088;&#1080;&#1083;.2.2.%20&#1054;&#1061;&#1056;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2013/_&#1047;&#1040;&#1055;&#1056;&#1054;&#1057;&#1067;/&#1044;&#1058;&#1056;&#1080;&#1043;&#1047;_&#1058;&#1086;&#1084;&#1089;&#1082;/&#1044;&#1058;&#1056;_53_1236%20&#1086;&#1090;%2009.08.13%20&#1086;%20&#1092;&#1072;&#1082;&#1090;%20&#1088;&#1072;&#1089;&#1093;.&#1090;&#1086;&#1087;&#1083;&#1080;&#1074;&#1072;/&#1047;&#1072;&#1087;&#1088;&#1086;&#1089;%20&#1044;&#1058;&#1056;%20&#1087;&#1086;%20&#1090;&#1086;&#1087;&#1083;&#1080;&#1074;&#1091;%2053-1236_&#1087;&#1088;&#1080;&#1083;_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3/&#1044;&#1086;&#1087;%20&#1040;&#1085;&#1082;&#1077;&#1090;&#1072;%20&#1080;%20&#1055;&#1088;&#1080;&#1083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 2011 (2)"/>
      <sheetName val="ОХР факт 2012 по ВД"/>
      <sheetName val="ОХР план 2013 утв."/>
      <sheetName val="ОХР на 2014"/>
      <sheetName val="Смета ОХР на 2009 по ВД"/>
      <sheetName val="СВОД"/>
      <sheetName val="взносы"/>
      <sheetName val="ОХР на 2012 ожид."/>
      <sheetName val="2013_АУП_БП"/>
    </sheetNames>
    <sheetDataSet>
      <sheetData sheetId="0"/>
      <sheetData sheetId="1"/>
      <sheetData sheetId="2"/>
      <sheetData sheetId="3">
        <row r="53">
          <cell r="J53">
            <v>14.876756788557845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№1"/>
      <sheetName val="Приложение №2"/>
    </sheetNames>
    <sheetDataSet>
      <sheetData sheetId="0"/>
      <sheetData sheetId="1">
        <row r="19">
          <cell r="G19">
            <v>244680.95999999999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 2013г"/>
      <sheetName val="на 2012"/>
      <sheetName val="Прил 5.1 Регламент-тепло "/>
      <sheetName val="Прил 5.1 Регламент-стоки"/>
      <sheetName val="Прил 6.2 Подряд-тепло  "/>
      <sheetName val="Прил 6.2 Подряд-водосн. оч."/>
      <sheetName val="Прил 6.2 Подряд-водоотведение"/>
    </sheetNames>
    <sheetDataSet>
      <sheetData sheetId="0">
        <row r="72">
          <cell r="K72">
            <v>780086</v>
          </cell>
        </row>
        <row r="101">
          <cell r="K101">
            <v>367869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2014\&#1058;&#1077;&#1087;&#1083;&#1086;&#1089;&#1085;&#1072;&#1073;&#1078;&#1077;&#1085;&#1080;&#1077;\&#1069;&#1053;&#1058;_&#1090;&#1077;&#1087;&#1083;&#1086;%20&#1087;&#1088;&#1086;&#1075;&#1085;&#1086;&#1079;\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5" Type="http://schemas.openxmlformats.org/officeDocument/2006/relationships/package" Target="../embeddings/_____Microsoft_Office_Excel2.xlsx"/><Relationship Id="rId4" Type="http://schemas.openxmlformats.org/officeDocument/2006/relationships/oleObject" Target="../embeddings/oleObject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t_secr@energoneft-t.ru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9"/>
  <sheetViews>
    <sheetView tabSelected="1" topLeftCell="A19" workbookViewId="0">
      <selection activeCell="C23" sqref="C23"/>
    </sheetView>
  </sheetViews>
  <sheetFormatPr defaultRowHeight="15"/>
  <cols>
    <col min="1" max="1" width="9.140625" style="151"/>
    <col min="2" max="2" width="89" style="151" customWidth="1"/>
    <col min="3" max="3" width="16.42578125" style="151" customWidth="1"/>
    <col min="4" max="4" width="42.28515625" style="151" customWidth="1"/>
    <col min="5" max="5" width="51" style="151" customWidth="1"/>
    <col min="6" max="6" width="49.140625" style="151" customWidth="1"/>
    <col min="7" max="16384" width="9.140625" style="151"/>
  </cols>
  <sheetData>
    <row r="1" spans="2:5">
      <c r="B1" s="150" t="s">
        <v>243</v>
      </c>
    </row>
    <row r="3" spans="2:5" ht="15.75">
      <c r="B3" s="363" t="s">
        <v>268</v>
      </c>
      <c r="C3" s="363"/>
      <c r="D3" s="363"/>
    </row>
    <row r="4" spans="2:5" ht="15.75">
      <c r="E4" s="152"/>
    </row>
    <row r="5" spans="2:5">
      <c r="B5" s="153" t="s">
        <v>269</v>
      </c>
      <c r="C5" s="153" t="s">
        <v>270</v>
      </c>
      <c r="D5" s="153" t="s">
        <v>271</v>
      </c>
      <c r="E5" s="153" t="s">
        <v>331</v>
      </c>
    </row>
    <row r="6" spans="2:5">
      <c r="B6" s="154" t="s">
        <v>267</v>
      </c>
      <c r="C6" s="155" t="s">
        <v>266</v>
      </c>
      <c r="D6" s="156" t="s">
        <v>272</v>
      </c>
      <c r="E6" s="155"/>
    </row>
    <row r="7" spans="2:5" ht="60">
      <c r="B7" s="154" t="s">
        <v>26</v>
      </c>
      <c r="C7" s="155" t="s">
        <v>174</v>
      </c>
      <c r="D7" s="156" t="s">
        <v>273</v>
      </c>
      <c r="E7" s="157" t="s">
        <v>332</v>
      </c>
    </row>
    <row r="8" spans="2:5">
      <c r="B8" s="158" t="s">
        <v>2</v>
      </c>
      <c r="C8" s="155" t="s">
        <v>175</v>
      </c>
      <c r="D8" s="155" t="s">
        <v>274</v>
      </c>
      <c r="E8" s="157"/>
    </row>
    <row r="9" spans="2:5">
      <c r="B9" s="159" t="s">
        <v>27</v>
      </c>
      <c r="C9" s="155" t="s">
        <v>174</v>
      </c>
      <c r="D9" s="155" t="s">
        <v>274</v>
      </c>
      <c r="E9" s="157"/>
    </row>
    <row r="10" spans="2:5">
      <c r="B10" s="160" t="s">
        <v>28</v>
      </c>
      <c r="C10" s="155" t="s">
        <v>174</v>
      </c>
      <c r="D10" s="155" t="s">
        <v>274</v>
      </c>
      <c r="E10" s="157"/>
    </row>
    <row r="11" spans="2:5">
      <c r="B11" s="159" t="s">
        <v>29</v>
      </c>
      <c r="C11" s="155" t="s">
        <v>175</v>
      </c>
      <c r="D11" s="155" t="s">
        <v>274</v>
      </c>
      <c r="E11" s="157"/>
    </row>
    <row r="12" spans="2:5" ht="30">
      <c r="B12" s="159" t="s">
        <v>3</v>
      </c>
      <c r="C12" s="155" t="s">
        <v>176</v>
      </c>
      <c r="D12" s="155" t="s">
        <v>274</v>
      </c>
      <c r="E12" s="157"/>
    </row>
    <row r="13" spans="2:5">
      <c r="B13" s="159" t="s">
        <v>4</v>
      </c>
      <c r="C13" s="155" t="s">
        <v>176</v>
      </c>
      <c r="D13" s="155" t="s">
        <v>274</v>
      </c>
      <c r="E13" s="157"/>
    </row>
    <row r="14" spans="2:5" ht="30">
      <c r="B14" s="159" t="s">
        <v>275</v>
      </c>
      <c r="C14" s="155" t="s">
        <v>276</v>
      </c>
      <c r="D14" s="161" t="s">
        <v>277</v>
      </c>
      <c r="E14" s="157" t="s">
        <v>333</v>
      </c>
    </row>
    <row r="15" spans="2:5" ht="45">
      <c r="B15" s="159" t="s">
        <v>278</v>
      </c>
      <c r="C15" s="155" t="s">
        <v>283</v>
      </c>
      <c r="D15" s="161" t="s">
        <v>279</v>
      </c>
      <c r="E15" s="157" t="s">
        <v>333</v>
      </c>
    </row>
    <row r="16" spans="2:5">
      <c r="B16" s="159" t="s">
        <v>285</v>
      </c>
      <c r="C16" s="155" t="s">
        <v>284</v>
      </c>
      <c r="D16" s="161" t="s">
        <v>286</v>
      </c>
      <c r="E16" s="157"/>
    </row>
    <row r="17" spans="2:6" ht="45">
      <c r="B17" s="159" t="s">
        <v>301</v>
      </c>
      <c r="C17" s="155" t="s">
        <v>302</v>
      </c>
      <c r="D17" s="156" t="s">
        <v>303</v>
      </c>
      <c r="E17" s="157" t="s">
        <v>333</v>
      </c>
      <c r="F17" s="162"/>
    </row>
    <row r="18" spans="2:6" ht="75">
      <c r="B18" s="159" t="s">
        <v>304</v>
      </c>
      <c r="C18" s="155" t="s">
        <v>305</v>
      </c>
      <c r="D18" s="156" t="s">
        <v>306</v>
      </c>
      <c r="E18" s="157" t="s">
        <v>334</v>
      </c>
    </row>
    <row r="19" spans="2:6" ht="45">
      <c r="B19" s="159" t="s">
        <v>307</v>
      </c>
      <c r="C19" s="155" t="s">
        <v>308</v>
      </c>
      <c r="D19" s="156" t="s">
        <v>318</v>
      </c>
      <c r="E19" s="157" t="s">
        <v>335</v>
      </c>
    </row>
    <row r="20" spans="2:6" ht="60">
      <c r="B20" s="159" t="s">
        <v>309</v>
      </c>
      <c r="C20" s="155" t="s">
        <v>310</v>
      </c>
      <c r="D20" s="156" t="s">
        <v>311</v>
      </c>
      <c r="E20" s="157" t="s">
        <v>332</v>
      </c>
    </row>
    <row r="21" spans="2:6" ht="60">
      <c r="B21" s="159" t="s">
        <v>319</v>
      </c>
      <c r="C21" s="155" t="s">
        <v>317</v>
      </c>
      <c r="D21" s="156" t="s">
        <v>318</v>
      </c>
      <c r="E21" s="157" t="s">
        <v>332</v>
      </c>
    </row>
    <row r="22" spans="2:6" ht="90">
      <c r="B22" s="159" t="s">
        <v>320</v>
      </c>
      <c r="C22" s="155" t="s">
        <v>329</v>
      </c>
      <c r="D22" s="156" t="s">
        <v>330</v>
      </c>
      <c r="E22" s="157" t="s">
        <v>336</v>
      </c>
    </row>
    <row r="23" spans="2:6" ht="45">
      <c r="B23" s="159" t="s">
        <v>337</v>
      </c>
      <c r="C23" s="163" t="s">
        <v>460</v>
      </c>
      <c r="D23" s="164"/>
      <c r="E23" s="157" t="s">
        <v>336</v>
      </c>
    </row>
    <row r="24" spans="2:6" ht="45">
      <c r="B24" s="366" t="s">
        <v>541</v>
      </c>
      <c r="C24" s="155" t="s">
        <v>338</v>
      </c>
      <c r="D24" s="161" t="s">
        <v>342</v>
      </c>
      <c r="E24" s="155"/>
    </row>
    <row r="25" spans="2:6" ht="120">
      <c r="B25" s="367"/>
      <c r="C25" s="155" t="s">
        <v>461</v>
      </c>
      <c r="D25" s="161" t="s">
        <v>528</v>
      </c>
      <c r="E25" s="155"/>
    </row>
    <row r="26" spans="2:6" ht="75">
      <c r="B26" s="367"/>
      <c r="C26" s="369" t="s">
        <v>543</v>
      </c>
      <c r="D26" s="161" t="s">
        <v>569</v>
      </c>
      <c r="E26" s="155"/>
    </row>
    <row r="27" spans="2:6" ht="75">
      <c r="B27" s="368"/>
      <c r="C27" s="370"/>
      <c r="D27" s="161" t="s">
        <v>572</v>
      </c>
      <c r="E27" s="155"/>
    </row>
    <row r="28" spans="2:6" ht="45">
      <c r="B28" s="364" t="s">
        <v>542</v>
      </c>
      <c r="C28" s="155" t="s">
        <v>338</v>
      </c>
      <c r="D28" s="161" t="s">
        <v>342</v>
      </c>
      <c r="E28" s="155"/>
    </row>
    <row r="29" spans="2:6" ht="120">
      <c r="B29" s="365"/>
      <c r="C29" s="155" t="s">
        <v>461</v>
      </c>
      <c r="D29" s="161" t="s">
        <v>528</v>
      </c>
      <c r="E29" s="155"/>
    </row>
  </sheetData>
  <sheetProtection password="833F" sheet="1"/>
  <mergeCells count="4">
    <mergeCell ref="B3:D3"/>
    <mergeCell ref="B28:B29"/>
    <mergeCell ref="B24:B27"/>
    <mergeCell ref="C26:C27"/>
  </mergeCells>
  <phoneticPr fontId="0" type="noConversion"/>
  <hyperlinks>
    <hyperlink ref="D6" location="'Ф.1.(п.15.а. п.18)'!A1" display="п. 15 а)"/>
    <hyperlink ref="D7" location="Т1.1.!A1" display="п. 15 б)"/>
    <hyperlink ref="D14" location="Т2!A1" display="п. 15 в) (содержащая сведения в соответсвии с п.19.)"/>
    <hyperlink ref="D15" location="Т2.1!A1" display="Т2.1!A1"/>
    <hyperlink ref="D16" location="Т2.2!A1" display="по каждому источнику тепловой энергии "/>
    <hyperlink ref="D17" location="Т3!A1" display="Т3!A1"/>
    <hyperlink ref="D18" location="'Т4 '!A1" display="не устанавливается"/>
    <hyperlink ref="D19" location="Т5!A1" display="Т5!A1"/>
    <hyperlink ref="D20" location="Т6!A1" display="Т6!A1"/>
    <hyperlink ref="D21" location="Т7!A1" display="не осуществляется"/>
    <hyperlink ref="D22" location="Т8!A1" display="Т8!A1"/>
    <hyperlink ref="C23" r:id="rId1"/>
    <hyperlink ref="D24" location="'Приложение 1 (2011-2013)'!A1" display="Перечень обязательных мероприятий по энергосбережению и повышению энергетической эффективности "/>
    <hyperlink ref="D25" location="'Приложение 2 (2011-2013)'!A1" display="Целевые показатели энергосбережения и повышения энергетической эффективности, достижение которых  обеспечивается в результате реализации  обязательных мероприятий программы, а также показатели энергетической эффективности объектов, создание или модернизац"/>
    <hyperlink ref="D29" location="'Приложение 2 (на 2014-2018)'!A1" display="Целевые показатели энергосбережения и повышения энергетической эффективности, достижение которых  обеспечивается в результате реализации  обязательных мероприятий программы, а также показатели энергетической эффективности объектов, создание или модернизац"/>
    <hyperlink ref="D28" location="'Приложение 1 (2014-2018)'!A1" display="Перечень обязательных мероприятий по энергосбережению и повышению энергетической эффективности "/>
    <hyperlink ref="D26" location="'Приложение 3 (1 кв.2013_отчёт)'!A1" display="Отчёт об исполнении установленных требований к Программе по энергосбережению и повышению энергетической эффективности за I кв. 2013 года."/>
    <hyperlink ref="D27" location="'Приложение 3 (2 кв.2013_отчёт)'!A1" display="Отчёт об исполнении установленных требований к Программе по энергосбережению и повышению энергетической эффективности за II кв. 2013 года.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workbookViewId="0">
      <selection activeCell="B5" sqref="B5:C6"/>
    </sheetView>
  </sheetViews>
  <sheetFormatPr defaultRowHeight="15"/>
  <cols>
    <col min="1" max="1" width="49.28515625" style="1" customWidth="1"/>
    <col min="2" max="2" width="32.5703125" style="1" customWidth="1"/>
    <col min="3" max="3" width="29.5703125" style="1" customWidth="1"/>
    <col min="4" max="14" width="11.42578125" style="1" customWidth="1"/>
    <col min="15" max="16384" width="9.140625" style="1"/>
  </cols>
  <sheetData>
    <row r="1" spans="1:3" ht="15.75">
      <c r="A1" s="37" t="s">
        <v>183</v>
      </c>
    </row>
    <row r="2" spans="1:3">
      <c r="A2" s="14"/>
    </row>
    <row r="3" spans="1:3">
      <c r="A3" s="433" t="s">
        <v>0</v>
      </c>
      <c r="B3" s="434" t="s">
        <v>214</v>
      </c>
      <c r="C3" s="434"/>
    </row>
    <row r="4" spans="1:3">
      <c r="A4" s="433"/>
      <c r="B4" s="434"/>
      <c r="C4" s="434"/>
    </row>
    <row r="5" spans="1:3">
      <c r="A5" s="15" t="s">
        <v>20</v>
      </c>
      <c r="B5" s="406">
        <v>7022010799</v>
      </c>
      <c r="C5" s="406"/>
    </row>
    <row r="6" spans="1:3">
      <c r="A6" s="15" t="s">
        <v>21</v>
      </c>
      <c r="B6" s="406">
        <v>702201001</v>
      </c>
      <c r="C6" s="406"/>
    </row>
    <row r="7" spans="1:3">
      <c r="A7" s="15" t="s">
        <v>71</v>
      </c>
      <c r="B7" s="406" t="s">
        <v>215</v>
      </c>
      <c r="C7" s="406"/>
    </row>
    <row r="8" spans="1:3" ht="14.25" customHeight="1">
      <c r="A8" s="16" t="s">
        <v>44</v>
      </c>
      <c r="B8" s="406" t="s">
        <v>187</v>
      </c>
      <c r="C8" s="406"/>
    </row>
    <row r="9" spans="1:3" ht="36.75" hidden="1" customHeight="1">
      <c r="A9" s="431"/>
      <c r="B9" s="431"/>
      <c r="C9" s="431"/>
    </row>
    <row r="10" spans="1:3" ht="1.5" customHeight="1">
      <c r="A10" s="17"/>
      <c r="B10" s="17"/>
      <c r="C10" s="17"/>
    </row>
    <row r="11" spans="1:3" ht="42.75" customHeight="1">
      <c r="A11" s="18" t="s">
        <v>100</v>
      </c>
      <c r="B11" s="406" t="s">
        <v>188</v>
      </c>
      <c r="C11" s="406"/>
    </row>
    <row r="12" spans="1:3" ht="48" customHeight="1">
      <c r="A12" s="18" t="s">
        <v>101</v>
      </c>
      <c r="B12" s="406" t="s">
        <v>188</v>
      </c>
      <c r="C12" s="406"/>
    </row>
    <row r="13" spans="1:3" ht="47.25" customHeight="1">
      <c r="A13" s="16" t="s">
        <v>102</v>
      </c>
      <c r="B13" s="406" t="s">
        <v>188</v>
      </c>
      <c r="C13" s="406"/>
    </row>
    <row r="14" spans="1:3" ht="40.5" customHeight="1">
      <c r="A14" s="430" t="s">
        <v>103</v>
      </c>
      <c r="B14" s="430"/>
      <c r="C14" s="430"/>
    </row>
    <row r="15" spans="1:3" hidden="1"/>
    <row r="16" spans="1:3" ht="45">
      <c r="A16" s="19" t="s">
        <v>223</v>
      </c>
      <c r="B16" s="20" t="s">
        <v>47</v>
      </c>
      <c r="C16" s="20" t="s">
        <v>45</v>
      </c>
    </row>
    <row r="17" spans="1:4">
      <c r="A17" s="17" t="s">
        <v>81</v>
      </c>
      <c r="B17" s="21">
        <v>0</v>
      </c>
      <c r="C17" s="21">
        <v>0</v>
      </c>
    </row>
    <row r="18" spans="1:4">
      <c r="A18" s="17" t="s">
        <v>82</v>
      </c>
      <c r="B18" s="21">
        <v>0</v>
      </c>
      <c r="C18" s="21">
        <v>0</v>
      </c>
    </row>
    <row r="19" spans="1:4">
      <c r="A19" s="17" t="s">
        <v>83</v>
      </c>
      <c r="B19" s="21">
        <v>0</v>
      </c>
      <c r="C19" s="21">
        <v>0</v>
      </c>
    </row>
    <row r="20" spans="1:4">
      <c r="A20" s="17" t="s">
        <v>84</v>
      </c>
      <c r="B20" s="21">
        <v>0</v>
      </c>
      <c r="C20" s="21">
        <v>0</v>
      </c>
    </row>
    <row r="21" spans="1:4">
      <c r="A21" s="432" t="s">
        <v>222</v>
      </c>
      <c r="B21" s="432"/>
      <c r="C21" s="432"/>
      <c r="D21" s="432"/>
    </row>
    <row r="22" spans="1:4" ht="3" customHeight="1">
      <c r="A22" s="22"/>
      <c r="B22" s="22"/>
    </row>
    <row r="23" spans="1:4" ht="46.5" hidden="1" customHeight="1" thickBot="1">
      <c r="A23" s="23"/>
      <c r="B23" s="439"/>
      <c r="C23" s="439"/>
      <c r="D23" s="439"/>
    </row>
    <row r="24" spans="1:4" ht="35.25" hidden="1" customHeight="1" thickBot="1">
      <c r="A24" s="23"/>
      <c r="B24" s="439"/>
      <c r="C24" s="439"/>
      <c r="D24" s="439"/>
    </row>
    <row r="25" spans="1:4" ht="15.75" hidden="1" thickBot="1">
      <c r="A25" s="23"/>
      <c r="B25" s="439"/>
      <c r="C25" s="439"/>
      <c r="D25" s="439"/>
    </row>
    <row r="26" spans="1:4" ht="15.75" hidden="1" thickBot="1">
      <c r="A26" s="23"/>
      <c r="B26" s="439"/>
      <c r="C26" s="439"/>
      <c r="D26" s="439"/>
    </row>
    <row r="27" spans="1:4" ht="15.75" hidden="1" thickBot="1">
      <c r="A27" s="24"/>
      <c r="B27" s="24"/>
      <c r="C27" s="24"/>
      <c r="D27" s="24"/>
    </row>
    <row r="28" spans="1:4">
      <c r="A28" s="438" t="s">
        <v>224</v>
      </c>
      <c r="B28" s="438" t="s">
        <v>162</v>
      </c>
      <c r="C28" s="438" t="s">
        <v>88</v>
      </c>
      <c r="D28" s="438" t="s">
        <v>168</v>
      </c>
    </row>
    <row r="29" spans="1:4">
      <c r="A29" s="438"/>
      <c r="B29" s="438"/>
      <c r="C29" s="438"/>
      <c r="D29" s="438"/>
    </row>
    <row r="30" spans="1:4" ht="27.75" customHeight="1">
      <c r="A30" s="435" t="s">
        <v>225</v>
      </c>
      <c r="B30" s="435"/>
      <c r="C30" s="435"/>
      <c r="D30" s="435"/>
    </row>
    <row r="31" spans="1:4">
      <c r="A31" s="25" t="s">
        <v>169</v>
      </c>
      <c r="B31" s="26">
        <v>0</v>
      </c>
      <c r="C31" s="26">
        <v>0</v>
      </c>
      <c r="D31" s="26">
        <v>0</v>
      </c>
    </row>
    <row r="32" spans="1:4" ht="29.25">
      <c r="A32" s="25" t="s">
        <v>56</v>
      </c>
      <c r="B32" s="27">
        <v>0</v>
      </c>
      <c r="C32" s="28">
        <v>0</v>
      </c>
      <c r="D32" s="29">
        <v>0</v>
      </c>
    </row>
    <row r="33" spans="1:4" ht="29.25">
      <c r="A33" s="25" t="s">
        <v>57</v>
      </c>
      <c r="B33" s="27">
        <v>0</v>
      </c>
      <c r="C33" s="27">
        <v>0</v>
      </c>
      <c r="D33" s="29">
        <v>0</v>
      </c>
    </row>
    <row r="34" spans="1:4">
      <c r="A34" s="30" t="s">
        <v>58</v>
      </c>
      <c r="B34" s="27">
        <v>0</v>
      </c>
      <c r="C34" s="27">
        <v>0</v>
      </c>
      <c r="D34" s="29">
        <v>0</v>
      </c>
    </row>
    <row r="35" spans="1:4">
      <c r="A35" s="30" t="s">
        <v>59</v>
      </c>
      <c r="B35" s="27">
        <v>0</v>
      </c>
      <c r="C35" s="31">
        <v>0</v>
      </c>
      <c r="D35" s="29">
        <v>0</v>
      </c>
    </row>
    <row r="36" spans="1:4" ht="29.25">
      <c r="A36" s="25" t="s">
        <v>62</v>
      </c>
      <c r="B36" s="27">
        <v>0</v>
      </c>
      <c r="C36" s="28">
        <v>0</v>
      </c>
      <c r="D36" s="29">
        <v>0</v>
      </c>
    </row>
    <row r="37" spans="1:4">
      <c r="A37" s="32" t="s">
        <v>60</v>
      </c>
      <c r="B37" s="27">
        <v>0</v>
      </c>
      <c r="C37" s="27">
        <v>0</v>
      </c>
      <c r="D37" s="29">
        <v>0</v>
      </c>
    </row>
    <row r="38" spans="1:4" ht="30">
      <c r="A38" s="32" t="s">
        <v>61</v>
      </c>
      <c r="B38" s="27">
        <v>0</v>
      </c>
      <c r="C38" s="28">
        <v>0</v>
      </c>
      <c r="D38" s="29">
        <v>0</v>
      </c>
    </row>
    <row r="39" spans="1:4" ht="29.25">
      <c r="A39" s="25" t="s">
        <v>63</v>
      </c>
      <c r="B39" s="27">
        <v>0</v>
      </c>
      <c r="C39" s="28">
        <v>0</v>
      </c>
      <c r="D39" s="29">
        <v>0</v>
      </c>
    </row>
    <row r="40" spans="1:4" ht="29.25">
      <c r="A40" s="25" t="s">
        <v>64</v>
      </c>
      <c r="B40" s="27">
        <v>0</v>
      </c>
      <c r="C40" s="27">
        <v>0</v>
      </c>
      <c r="D40" s="29">
        <v>0</v>
      </c>
    </row>
    <row r="41" spans="1:4" ht="43.5">
      <c r="A41" s="25" t="s">
        <v>166</v>
      </c>
      <c r="B41" s="27">
        <v>0</v>
      </c>
      <c r="C41" s="27">
        <v>0</v>
      </c>
      <c r="D41" s="29">
        <v>0</v>
      </c>
    </row>
    <row r="42" spans="1:4">
      <c r="A42" s="25" t="s">
        <v>173</v>
      </c>
      <c r="B42" s="27">
        <v>0</v>
      </c>
      <c r="C42" s="27">
        <v>0</v>
      </c>
      <c r="D42" s="29">
        <v>0</v>
      </c>
    </row>
    <row r="43" spans="1:4" ht="29.25">
      <c r="A43" s="25" t="s">
        <v>163</v>
      </c>
      <c r="B43" s="27">
        <v>0</v>
      </c>
      <c r="C43" s="27">
        <v>0</v>
      </c>
      <c r="D43" s="29">
        <v>0</v>
      </c>
    </row>
    <row r="44" spans="1:4" ht="29.25">
      <c r="A44" s="25" t="s">
        <v>164</v>
      </c>
      <c r="B44" s="27">
        <v>0</v>
      </c>
      <c r="C44" s="27">
        <v>0</v>
      </c>
      <c r="D44" s="29">
        <v>0</v>
      </c>
    </row>
    <row r="45" spans="1:4">
      <c r="A45" s="25" t="s">
        <v>167</v>
      </c>
      <c r="B45" s="27">
        <v>0</v>
      </c>
      <c r="C45" s="27">
        <v>0</v>
      </c>
      <c r="D45" s="29">
        <v>0</v>
      </c>
    </row>
    <row r="46" spans="1:4" ht="29.25">
      <c r="A46" s="25" t="s">
        <v>165</v>
      </c>
      <c r="B46" s="27">
        <v>0</v>
      </c>
      <c r="C46" s="27">
        <v>0</v>
      </c>
      <c r="D46" s="29">
        <v>0</v>
      </c>
    </row>
    <row r="47" spans="1:4" ht="29.25">
      <c r="A47" s="25" t="s">
        <v>171</v>
      </c>
      <c r="B47" s="27">
        <v>0</v>
      </c>
      <c r="C47" s="27">
        <v>0</v>
      </c>
      <c r="D47" s="29">
        <v>0</v>
      </c>
    </row>
    <row r="48" spans="1:4" ht="30">
      <c r="A48" s="33" t="s">
        <v>170</v>
      </c>
      <c r="B48" s="27">
        <v>0</v>
      </c>
      <c r="C48" s="27">
        <v>0</v>
      </c>
      <c r="D48" s="29">
        <v>0</v>
      </c>
    </row>
    <row r="49" spans="1:14">
      <c r="A49" s="432" t="s">
        <v>104</v>
      </c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</row>
    <row r="50" spans="1:14" hidden="1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4" hidden="1">
      <c r="A51" s="23"/>
      <c r="B51" s="437"/>
      <c r="C51" s="437"/>
      <c r="D51" s="437"/>
      <c r="E51" s="437"/>
      <c r="F51" s="437"/>
      <c r="G51" s="437"/>
      <c r="H51" s="437"/>
    </row>
    <row r="52" spans="1:14" hidden="1">
      <c r="A52" s="23"/>
      <c r="B52" s="437"/>
      <c r="C52" s="437"/>
      <c r="D52" s="437"/>
      <c r="E52" s="437"/>
      <c r="F52" s="437"/>
      <c r="G52" s="437"/>
      <c r="H52" s="437"/>
    </row>
    <row r="53" spans="1:14" hidden="1">
      <c r="A53" s="23"/>
      <c r="B53" s="437"/>
      <c r="C53" s="437"/>
      <c r="D53" s="437"/>
      <c r="E53" s="437"/>
      <c r="F53" s="437"/>
      <c r="G53" s="437"/>
      <c r="H53" s="437"/>
    </row>
    <row r="54" spans="1:14" hidden="1">
      <c r="A54" s="23"/>
      <c r="B54" s="437"/>
      <c r="C54" s="437"/>
      <c r="D54" s="437"/>
      <c r="E54" s="437"/>
      <c r="F54" s="437"/>
      <c r="G54" s="437"/>
      <c r="H54" s="437"/>
    </row>
    <row r="55" spans="1:14" hidden="1">
      <c r="M55" s="440" t="s">
        <v>87</v>
      </c>
      <c r="N55" s="440"/>
    </row>
    <row r="56" spans="1:14">
      <c r="A56" s="441" t="s">
        <v>48</v>
      </c>
      <c r="B56" s="441" t="s">
        <v>86</v>
      </c>
      <c r="C56" s="406" t="s">
        <v>55</v>
      </c>
      <c r="D56" s="406"/>
      <c r="E56" s="406"/>
      <c r="F56" s="406"/>
      <c r="G56" s="406"/>
      <c r="H56" s="406"/>
      <c r="I56" s="406"/>
      <c r="J56" s="406"/>
      <c r="K56" s="406"/>
      <c r="L56" s="406"/>
      <c r="M56" s="441" t="s">
        <v>45</v>
      </c>
      <c r="N56" s="441"/>
    </row>
    <row r="57" spans="1:14">
      <c r="A57" s="441"/>
      <c r="B57" s="441"/>
      <c r="C57" s="406" t="s">
        <v>53</v>
      </c>
      <c r="D57" s="406"/>
      <c r="E57" s="406"/>
      <c r="F57" s="406"/>
      <c r="G57" s="406"/>
      <c r="H57" s="406" t="s">
        <v>54</v>
      </c>
      <c r="I57" s="406"/>
      <c r="J57" s="406"/>
      <c r="K57" s="406"/>
      <c r="L57" s="406"/>
      <c r="M57" s="441"/>
      <c r="N57" s="441"/>
    </row>
    <row r="58" spans="1:14">
      <c r="A58" s="441"/>
      <c r="B58" s="441"/>
      <c r="C58" s="17" t="s">
        <v>46</v>
      </c>
      <c r="D58" s="17" t="s">
        <v>49</v>
      </c>
      <c r="E58" s="17" t="s">
        <v>50</v>
      </c>
      <c r="F58" s="17" t="s">
        <v>51</v>
      </c>
      <c r="G58" s="17" t="s">
        <v>52</v>
      </c>
      <c r="H58" s="17" t="s">
        <v>46</v>
      </c>
      <c r="I58" s="17" t="s">
        <v>49</v>
      </c>
      <c r="J58" s="17" t="s">
        <v>50</v>
      </c>
      <c r="K58" s="17" t="s">
        <v>51</v>
      </c>
      <c r="L58" s="17" t="s">
        <v>52</v>
      </c>
      <c r="M58" s="441"/>
      <c r="N58" s="441"/>
    </row>
    <row r="59" spans="1:14">
      <c r="A59" s="17" t="s">
        <v>46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</row>
    <row r="60" spans="1:14">
      <c r="A60" s="17" t="s">
        <v>82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</row>
    <row r="61" spans="1:14">
      <c r="A61" s="17" t="s">
        <v>85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</row>
    <row r="62" spans="1:14">
      <c r="A62" s="17" t="s">
        <v>84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</row>
    <row r="64" spans="1:14" ht="51.75" customHeight="1">
      <c r="A64" s="442" t="s">
        <v>161</v>
      </c>
      <c r="B64" s="442"/>
      <c r="C64" s="442"/>
      <c r="D64" s="24"/>
    </row>
    <row r="65" spans="1:4" ht="34.5" customHeight="1">
      <c r="A65" s="442" t="s">
        <v>108</v>
      </c>
      <c r="B65" s="442"/>
      <c r="C65" s="442"/>
      <c r="D65" s="24"/>
    </row>
    <row r="66" spans="1:4" ht="18" customHeight="1">
      <c r="A66" s="442" t="s">
        <v>109</v>
      </c>
      <c r="B66" s="442"/>
      <c r="C66" s="442"/>
      <c r="D66" s="24"/>
    </row>
    <row r="67" spans="1:4" ht="108.75" customHeight="1">
      <c r="A67" s="443" t="s">
        <v>226</v>
      </c>
      <c r="B67" s="443"/>
      <c r="C67" s="443"/>
      <c r="D67" s="443"/>
    </row>
  </sheetData>
  <sheetProtection password="833F" sheet="1"/>
  <mergeCells count="37">
    <mergeCell ref="D28:D29"/>
    <mergeCell ref="C57:G57"/>
    <mergeCell ref="B54:H54"/>
    <mergeCell ref="A65:C65"/>
    <mergeCell ref="A66:C66"/>
    <mergeCell ref="A67:D67"/>
    <mergeCell ref="A64:C64"/>
    <mergeCell ref="B25:D25"/>
    <mergeCell ref="M55:N55"/>
    <mergeCell ref="A56:A58"/>
    <mergeCell ref="B56:B58"/>
    <mergeCell ref="C56:L56"/>
    <mergeCell ref="M56:N58"/>
    <mergeCell ref="B26:D26"/>
    <mergeCell ref="H57:L57"/>
    <mergeCell ref="B28:B29"/>
    <mergeCell ref="C28:C29"/>
    <mergeCell ref="B8:C8"/>
    <mergeCell ref="A30:D30"/>
    <mergeCell ref="A49:L49"/>
    <mergeCell ref="B51:H51"/>
    <mergeCell ref="B52:H52"/>
    <mergeCell ref="B53:H53"/>
    <mergeCell ref="B12:C12"/>
    <mergeCell ref="A28:A29"/>
    <mergeCell ref="B23:D23"/>
    <mergeCell ref="B24:D24"/>
    <mergeCell ref="B13:C13"/>
    <mergeCell ref="A14:C14"/>
    <mergeCell ref="B11:C11"/>
    <mergeCell ref="A9:C9"/>
    <mergeCell ref="A21:D21"/>
    <mergeCell ref="A3:A4"/>
    <mergeCell ref="B3:C4"/>
    <mergeCell ref="B5:C5"/>
    <mergeCell ref="B6:C6"/>
    <mergeCell ref="B7:C7"/>
  </mergeCells>
  <phoneticPr fontId="0" type="noConversion"/>
  <pageMargins left="0.70866141732283472" right="0.70866141732283472" top="0.39" bottom="0.26" header="0.31496062992125984" footer="0.16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22"/>
  <sheetViews>
    <sheetView workbookViewId="0">
      <selection sqref="A1:IV65536"/>
    </sheetView>
  </sheetViews>
  <sheetFormatPr defaultRowHeight="15"/>
  <cols>
    <col min="1" max="1" width="51.140625" style="151" customWidth="1"/>
    <col min="2" max="2" width="64.85546875" style="151" customWidth="1"/>
    <col min="3" max="16384" width="9.140625" style="151"/>
  </cols>
  <sheetData>
    <row r="2" spans="1:2">
      <c r="A2" s="427" t="s">
        <v>236</v>
      </c>
      <c r="B2" s="428"/>
    </row>
    <row r="3" spans="1:2" ht="56.25" customHeight="1">
      <c r="A3" s="428"/>
      <c r="B3" s="428"/>
    </row>
    <row r="5" spans="1:2">
      <c r="A5" s="165" t="s">
        <v>0</v>
      </c>
      <c r="B5" s="171" t="s">
        <v>214</v>
      </c>
    </row>
    <row r="6" spans="1:2">
      <c r="A6" s="165" t="s">
        <v>20</v>
      </c>
      <c r="B6" s="171">
        <v>7022010799</v>
      </c>
    </row>
    <row r="7" spans="1:2">
      <c r="A7" s="165" t="s">
        <v>21</v>
      </c>
      <c r="B7" s="171">
        <v>702201001</v>
      </c>
    </row>
    <row r="8" spans="1:2">
      <c r="A8" s="165" t="s">
        <v>71</v>
      </c>
      <c r="B8" s="171" t="s">
        <v>215</v>
      </c>
    </row>
    <row r="9" spans="1:2">
      <c r="A9" s="165" t="s">
        <v>75</v>
      </c>
      <c r="B9" s="166" t="s">
        <v>221</v>
      </c>
    </row>
    <row r="10" spans="1:2" ht="15" customHeight="1"/>
    <row r="11" spans="1:2" hidden="1"/>
    <row r="12" spans="1:2">
      <c r="A12" s="102" t="s">
        <v>10</v>
      </c>
      <c r="B12" s="102" t="s">
        <v>6</v>
      </c>
    </row>
    <row r="13" spans="1:2" ht="46.5" customHeight="1">
      <c r="A13" s="159" t="s">
        <v>14</v>
      </c>
      <c r="B13" s="172">
        <v>0</v>
      </c>
    </row>
    <row r="14" spans="1:2" ht="47.25" customHeight="1">
      <c r="A14" s="159" t="s">
        <v>15</v>
      </c>
      <c r="B14" s="172">
        <v>0</v>
      </c>
    </row>
    <row r="15" spans="1:2" ht="48" customHeight="1">
      <c r="A15" s="159" t="s">
        <v>16</v>
      </c>
      <c r="B15" s="172">
        <v>0</v>
      </c>
    </row>
    <row r="16" spans="1:2" ht="44.25" customHeight="1">
      <c r="A16" s="159" t="s">
        <v>315</v>
      </c>
      <c r="B16" s="167"/>
    </row>
    <row r="17" spans="1:2" ht="45">
      <c r="A17" s="159" t="s">
        <v>316</v>
      </c>
      <c r="B17" s="167"/>
    </row>
    <row r="18" spans="1:2" ht="51" customHeight="1">
      <c r="A18" s="159" t="s">
        <v>237</v>
      </c>
      <c r="B18" s="172">
        <v>0</v>
      </c>
    </row>
    <row r="21" spans="1:2">
      <c r="A21" s="429" t="s">
        <v>110</v>
      </c>
      <c r="B21" s="429"/>
    </row>
    <row r="22" spans="1:2" ht="66.75" customHeight="1">
      <c r="A22" s="429" t="s">
        <v>111</v>
      </c>
      <c r="B22" s="429"/>
    </row>
  </sheetData>
  <sheetProtection sheet="1"/>
  <mergeCells count="3">
    <mergeCell ref="A22:B22"/>
    <mergeCell ref="A2:B3"/>
    <mergeCell ref="A21:B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A9" sqref="A9:J16"/>
    </sheetView>
  </sheetViews>
  <sheetFormatPr defaultRowHeight="15"/>
  <cols>
    <col min="1" max="1" width="30.7109375" style="1" customWidth="1"/>
    <col min="2" max="4" width="9.140625" style="1"/>
    <col min="5" max="5" width="26.140625" style="1" customWidth="1"/>
    <col min="6" max="16384" width="9.140625" style="1"/>
  </cols>
  <sheetData>
    <row r="1" spans="1:10" ht="52.5" customHeight="1">
      <c r="A1" s="417" t="s">
        <v>238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2" t="s">
        <v>0</v>
      </c>
      <c r="B3" s="450" t="s">
        <v>214</v>
      </c>
      <c r="C3" s="451"/>
      <c r="D3" s="451"/>
      <c r="E3" s="452"/>
      <c r="G3" s="76"/>
      <c r="H3" s="437"/>
      <c r="I3" s="437"/>
    </row>
    <row r="4" spans="1:10">
      <c r="A4" s="2" t="s">
        <v>20</v>
      </c>
      <c r="B4" s="406">
        <f>Т3!B5</f>
        <v>7022010799</v>
      </c>
      <c r="C4" s="406"/>
      <c r="D4" s="406"/>
      <c r="E4" s="406"/>
    </row>
    <row r="5" spans="1:10">
      <c r="A5" s="2" t="s">
        <v>21</v>
      </c>
      <c r="B5" s="406">
        <f>Т3!B6</f>
        <v>702201001</v>
      </c>
      <c r="C5" s="406"/>
      <c r="D5" s="406"/>
      <c r="E5" s="406"/>
    </row>
    <row r="6" spans="1:10">
      <c r="A6" s="2" t="s">
        <v>71</v>
      </c>
      <c r="B6" s="406" t="s">
        <v>215</v>
      </c>
      <c r="C6" s="406"/>
      <c r="D6" s="406"/>
      <c r="E6" s="406"/>
    </row>
    <row r="7" spans="1:10">
      <c r="A7" s="2" t="s">
        <v>77</v>
      </c>
      <c r="B7" s="406" t="s">
        <v>221</v>
      </c>
      <c r="C7" s="406"/>
      <c r="D7" s="406"/>
      <c r="E7" s="406"/>
    </row>
    <row r="8" spans="1:10" ht="15.75" thickBot="1">
      <c r="B8" s="453"/>
      <c r="C8" s="453"/>
      <c r="D8" s="453"/>
      <c r="E8" s="453"/>
    </row>
    <row r="9" spans="1:10">
      <c r="A9" s="444" t="s">
        <v>240</v>
      </c>
      <c r="B9" s="445"/>
      <c r="C9" s="445"/>
      <c r="D9" s="445"/>
      <c r="E9" s="445"/>
      <c r="F9" s="445"/>
      <c r="G9" s="445"/>
      <c r="H9" s="445"/>
      <c r="I9" s="445"/>
      <c r="J9" s="446"/>
    </row>
    <row r="10" spans="1:10">
      <c r="A10" s="447"/>
      <c r="B10" s="448"/>
      <c r="C10" s="448"/>
      <c r="D10" s="448"/>
      <c r="E10" s="448"/>
      <c r="F10" s="448"/>
      <c r="G10" s="448"/>
      <c r="H10" s="448"/>
      <c r="I10" s="448"/>
      <c r="J10" s="449"/>
    </row>
    <row r="11" spans="1:10">
      <c r="A11" s="447"/>
      <c r="B11" s="448"/>
      <c r="C11" s="448"/>
      <c r="D11" s="448"/>
      <c r="E11" s="448"/>
      <c r="F11" s="448"/>
      <c r="G11" s="448"/>
      <c r="H11" s="448"/>
      <c r="I11" s="448"/>
      <c r="J11" s="449"/>
    </row>
    <row r="12" spans="1:10">
      <c r="A12" s="447"/>
      <c r="B12" s="448"/>
      <c r="C12" s="448"/>
      <c r="D12" s="448"/>
      <c r="E12" s="448"/>
      <c r="F12" s="448"/>
      <c r="G12" s="448"/>
      <c r="H12" s="448"/>
      <c r="I12" s="448"/>
      <c r="J12" s="449"/>
    </row>
    <row r="13" spans="1:10">
      <c r="A13" s="447"/>
      <c r="B13" s="448"/>
      <c r="C13" s="448"/>
      <c r="D13" s="448"/>
      <c r="E13" s="448"/>
      <c r="F13" s="448"/>
      <c r="G13" s="448"/>
      <c r="H13" s="448"/>
      <c r="I13" s="448"/>
      <c r="J13" s="449"/>
    </row>
    <row r="14" spans="1:10">
      <c r="A14" s="447"/>
      <c r="B14" s="448"/>
      <c r="C14" s="448"/>
      <c r="D14" s="448"/>
      <c r="E14" s="448"/>
      <c r="F14" s="448"/>
      <c r="G14" s="448"/>
      <c r="H14" s="448"/>
      <c r="I14" s="448"/>
      <c r="J14" s="449"/>
    </row>
    <row r="15" spans="1:10">
      <c r="A15" s="447"/>
      <c r="B15" s="448"/>
      <c r="C15" s="448"/>
      <c r="D15" s="448"/>
      <c r="E15" s="448"/>
      <c r="F15" s="448"/>
      <c r="G15" s="448"/>
      <c r="H15" s="448"/>
      <c r="I15" s="448"/>
      <c r="J15" s="449"/>
    </row>
    <row r="16" spans="1:10">
      <c r="A16" s="447"/>
      <c r="B16" s="448"/>
      <c r="C16" s="448"/>
      <c r="D16" s="448"/>
      <c r="E16" s="448"/>
      <c r="F16" s="448"/>
      <c r="G16" s="448"/>
      <c r="H16" s="448"/>
      <c r="I16" s="448"/>
      <c r="J16" s="449"/>
    </row>
    <row r="17" spans="1:10">
      <c r="A17" s="91"/>
      <c r="B17" s="92"/>
      <c r="C17" s="92"/>
      <c r="D17" s="92"/>
      <c r="E17" s="92"/>
      <c r="F17" s="92"/>
      <c r="G17" s="92"/>
      <c r="H17" s="92"/>
      <c r="I17" s="92"/>
      <c r="J17" s="93"/>
    </row>
    <row r="18" spans="1:10">
      <c r="A18" s="91"/>
      <c r="B18" s="92"/>
      <c r="C18" s="92"/>
      <c r="D18" s="92"/>
      <c r="E18" s="92"/>
      <c r="F18" s="92"/>
      <c r="G18" s="92"/>
      <c r="H18" s="92"/>
      <c r="I18" s="92"/>
      <c r="J18" s="93"/>
    </row>
    <row r="19" spans="1:10">
      <c r="A19" s="91"/>
      <c r="B19" s="92"/>
      <c r="C19" s="92"/>
      <c r="D19" s="92"/>
      <c r="E19" s="92"/>
      <c r="F19" s="92"/>
      <c r="G19" s="92"/>
      <c r="H19" s="92"/>
      <c r="I19" s="92"/>
      <c r="J19" s="93"/>
    </row>
    <row r="20" spans="1:10">
      <c r="A20" s="91"/>
      <c r="B20" s="92"/>
      <c r="C20" s="92"/>
      <c r="D20" s="92"/>
      <c r="E20" s="92"/>
      <c r="F20" s="92"/>
      <c r="G20" s="92"/>
      <c r="H20" s="92"/>
      <c r="I20" s="92"/>
      <c r="J20" s="93"/>
    </row>
    <row r="21" spans="1:10">
      <c r="A21" s="91"/>
      <c r="B21" s="92"/>
      <c r="C21" s="92"/>
      <c r="D21" s="92"/>
      <c r="E21" s="92"/>
      <c r="F21" s="92"/>
      <c r="G21" s="92"/>
      <c r="H21" s="92"/>
      <c r="I21" s="92"/>
      <c r="J21" s="93"/>
    </row>
    <row r="22" spans="1:10">
      <c r="A22" s="91"/>
      <c r="B22" s="92"/>
      <c r="C22" s="92"/>
      <c r="D22" s="92"/>
      <c r="E22" s="92"/>
      <c r="F22" s="92"/>
      <c r="G22" s="92"/>
      <c r="H22" s="92"/>
      <c r="I22" s="92"/>
      <c r="J22" s="93"/>
    </row>
    <row r="23" spans="1:10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>
      <c r="A24" s="91"/>
      <c r="B24" s="92"/>
      <c r="C24" s="92"/>
      <c r="D24" s="92"/>
      <c r="E24" s="92"/>
      <c r="F24" s="92"/>
      <c r="G24" s="92"/>
      <c r="H24" s="92"/>
      <c r="I24" s="92"/>
      <c r="J24" s="93"/>
    </row>
    <row r="25" spans="1:10" ht="15.75" thickBot="1">
      <c r="A25" s="94"/>
      <c r="B25" s="95"/>
      <c r="C25" s="95"/>
      <c r="D25" s="95"/>
      <c r="E25" s="95"/>
      <c r="F25" s="95"/>
      <c r="G25" s="95"/>
      <c r="H25" s="95"/>
      <c r="I25" s="95"/>
      <c r="J25" s="96"/>
    </row>
    <row r="27" spans="1:10" ht="33.75" customHeight="1">
      <c r="A27" s="420" t="s">
        <v>112</v>
      </c>
      <c r="B27" s="420"/>
      <c r="C27" s="420"/>
      <c r="D27" s="420"/>
      <c r="E27" s="420"/>
      <c r="F27" s="420"/>
      <c r="G27" s="420"/>
      <c r="H27" s="420"/>
      <c r="I27" s="420"/>
      <c r="J27" s="420"/>
    </row>
  </sheetData>
  <sheetProtection password="833F" sheet="1"/>
  <mergeCells count="10">
    <mergeCell ref="A9:J16"/>
    <mergeCell ref="A27:J27"/>
    <mergeCell ref="B3:E3"/>
    <mergeCell ref="B4:E4"/>
    <mergeCell ref="B5:E5"/>
    <mergeCell ref="A1:J1"/>
    <mergeCell ref="H3:I3"/>
    <mergeCell ref="B8:E8"/>
    <mergeCell ref="B6:E6"/>
    <mergeCell ref="B7:E7"/>
  </mergeCells>
  <phoneticPr fontId="0" type="noConversion"/>
  <pageMargins left="0.70866141732283472" right="0.70866141732283472" top="0.59055118110236227" bottom="0.59055118110236227" header="0.31496062992125984" footer="0.31496062992125984"/>
  <pageSetup paperSize="9" orientation="landscape" r:id="rId1"/>
  <legacyDrawing r:id="rId2"/>
  <oleObjects>
    <oleObject progId="Document" dvAspect="DVASPECT_ICON" shapeId="6145" r:id="rId3"/>
  </oleObject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8"/>
  <sheetViews>
    <sheetView workbookViewId="0">
      <selection activeCell="B1" sqref="B1:I1"/>
    </sheetView>
  </sheetViews>
  <sheetFormatPr defaultRowHeight="15"/>
  <cols>
    <col min="1" max="1" width="9.140625" style="1"/>
    <col min="2" max="2" width="34" style="1" customWidth="1"/>
    <col min="3" max="5" width="9.140625" style="1"/>
    <col min="6" max="6" width="34.140625" style="1" customWidth="1"/>
    <col min="7" max="16384" width="9.140625" style="1"/>
  </cols>
  <sheetData>
    <row r="1" spans="2:12" ht="79.5" customHeight="1">
      <c r="B1" s="464" t="s">
        <v>239</v>
      </c>
      <c r="C1" s="464"/>
      <c r="D1" s="464"/>
      <c r="E1" s="464"/>
      <c r="F1" s="464"/>
      <c r="G1" s="464"/>
      <c r="H1" s="464"/>
      <c r="I1" s="464"/>
    </row>
    <row r="2" spans="2:12">
      <c r="B2" s="77"/>
      <c r="C2" s="77"/>
      <c r="D2" s="77"/>
      <c r="E2" s="77"/>
      <c r="F2" s="77"/>
      <c r="G2" s="77"/>
      <c r="H2" s="77"/>
      <c r="I2" s="77"/>
    </row>
    <row r="3" spans="2:12">
      <c r="B3" s="2" t="s">
        <v>0</v>
      </c>
      <c r="C3" s="406" t="s">
        <v>214</v>
      </c>
      <c r="D3" s="406"/>
      <c r="E3" s="406"/>
      <c r="F3" s="406"/>
      <c r="G3" s="406"/>
      <c r="H3" s="406"/>
      <c r="I3" s="406"/>
    </row>
    <row r="4" spans="2:12">
      <c r="B4" s="2" t="s">
        <v>20</v>
      </c>
      <c r="C4" s="406">
        <f>Т6!B4</f>
        <v>7022010799</v>
      </c>
      <c r="D4" s="406"/>
      <c r="E4" s="406"/>
      <c r="F4" s="406"/>
      <c r="G4" s="406"/>
      <c r="H4" s="406"/>
      <c r="I4" s="406"/>
    </row>
    <row r="5" spans="2:12">
      <c r="B5" s="2" t="s">
        <v>21</v>
      </c>
      <c r="C5" s="406">
        <f>Т6!B5</f>
        <v>702201001</v>
      </c>
      <c r="D5" s="406"/>
      <c r="E5" s="406"/>
      <c r="F5" s="406"/>
      <c r="G5" s="406"/>
      <c r="H5" s="406"/>
      <c r="I5" s="406"/>
    </row>
    <row r="6" spans="2:12">
      <c r="B6" s="2" t="s">
        <v>77</v>
      </c>
      <c r="C6" s="406" t="s">
        <v>215</v>
      </c>
      <c r="D6" s="406"/>
      <c r="E6" s="406"/>
      <c r="F6" s="406"/>
      <c r="G6" s="406"/>
      <c r="H6" s="406"/>
      <c r="I6" s="406"/>
    </row>
    <row r="7" spans="2:12">
      <c r="B7" s="78"/>
      <c r="C7" s="78"/>
      <c r="D7" s="78"/>
      <c r="E7" s="78"/>
      <c r="F7" s="78"/>
      <c r="G7" s="78"/>
      <c r="H7" s="78"/>
      <c r="I7" s="78"/>
    </row>
    <row r="8" spans="2:12" ht="63" customHeight="1">
      <c r="B8" s="39" t="s">
        <v>79</v>
      </c>
      <c r="C8" s="463">
        <v>0</v>
      </c>
      <c r="D8" s="463"/>
      <c r="E8" s="463"/>
      <c r="F8" s="463"/>
      <c r="G8" s="463"/>
      <c r="H8" s="463"/>
      <c r="I8" s="463"/>
    </row>
    <row r="9" spans="2:12" ht="28.5" customHeight="1">
      <c r="B9" s="79" t="s">
        <v>25</v>
      </c>
      <c r="C9" s="463">
        <v>0</v>
      </c>
      <c r="D9" s="463"/>
      <c r="E9" s="463"/>
      <c r="F9" s="463"/>
      <c r="G9" s="463"/>
      <c r="H9" s="463"/>
      <c r="I9" s="463"/>
    </row>
    <row r="10" spans="2:12" ht="27" customHeight="1">
      <c r="B10" s="79" t="s">
        <v>24</v>
      </c>
      <c r="C10" s="463">
        <v>0</v>
      </c>
      <c r="D10" s="463"/>
      <c r="E10" s="463"/>
      <c r="F10" s="463"/>
      <c r="G10" s="463"/>
      <c r="H10" s="463"/>
      <c r="I10" s="463"/>
    </row>
    <row r="11" spans="2:12" ht="28.5" customHeight="1">
      <c r="B11" s="79" t="s">
        <v>22</v>
      </c>
      <c r="C11" s="463">
        <v>0</v>
      </c>
      <c r="D11" s="463"/>
      <c r="E11" s="463"/>
      <c r="F11" s="463"/>
      <c r="G11" s="463"/>
      <c r="H11" s="463"/>
      <c r="I11" s="463"/>
    </row>
    <row r="12" spans="2:12" ht="27" customHeight="1">
      <c r="B12" s="79" t="s">
        <v>23</v>
      </c>
      <c r="C12" s="463">
        <v>0</v>
      </c>
      <c r="D12" s="463"/>
      <c r="E12" s="463"/>
      <c r="F12" s="463"/>
      <c r="G12" s="463"/>
      <c r="H12" s="463"/>
      <c r="I12" s="463"/>
    </row>
    <row r="14" spans="2:12" ht="22.5" customHeight="1">
      <c r="B14" s="465" t="s">
        <v>65</v>
      </c>
      <c r="C14" s="466"/>
      <c r="D14" s="466"/>
      <c r="E14" s="466"/>
      <c r="F14" s="466"/>
      <c r="G14" s="466"/>
      <c r="H14" s="466"/>
      <c r="I14" s="467"/>
      <c r="J14" s="454" t="s">
        <v>184</v>
      </c>
      <c r="K14" s="455"/>
      <c r="L14" s="456"/>
    </row>
    <row r="15" spans="2:12" ht="27" customHeight="1">
      <c r="B15" s="468" t="s">
        <v>66</v>
      </c>
      <c r="C15" s="469"/>
      <c r="D15" s="469"/>
      <c r="E15" s="469"/>
      <c r="F15" s="469"/>
      <c r="G15" s="469"/>
      <c r="H15" s="469"/>
      <c r="I15" s="470"/>
      <c r="J15" s="457"/>
      <c r="K15" s="458"/>
      <c r="L15" s="459"/>
    </row>
    <row r="16" spans="2:12" ht="57.75" customHeight="1">
      <c r="B16" s="471" t="s">
        <v>80</v>
      </c>
      <c r="C16" s="472"/>
      <c r="D16" s="472"/>
      <c r="E16" s="472"/>
      <c r="F16" s="472"/>
      <c r="G16" s="472"/>
      <c r="H16" s="472"/>
      <c r="I16" s="473"/>
      <c r="J16" s="460"/>
      <c r="K16" s="461"/>
      <c r="L16" s="462"/>
    </row>
    <row r="18" spans="2:9" ht="32.25" customHeight="1">
      <c r="B18" s="420" t="s">
        <v>113</v>
      </c>
      <c r="C18" s="420"/>
      <c r="D18" s="420"/>
      <c r="E18" s="420"/>
      <c r="F18" s="420"/>
      <c r="G18" s="420"/>
      <c r="H18" s="420"/>
      <c r="I18" s="420"/>
    </row>
  </sheetData>
  <sheetProtection sheet="1"/>
  <mergeCells count="15">
    <mergeCell ref="B18:I18"/>
    <mergeCell ref="C3:I3"/>
    <mergeCell ref="C4:I4"/>
    <mergeCell ref="C5:I5"/>
    <mergeCell ref="B14:I14"/>
    <mergeCell ref="B15:I15"/>
    <mergeCell ref="C6:I6"/>
    <mergeCell ref="B16:I16"/>
    <mergeCell ref="J14:L16"/>
    <mergeCell ref="C12:I12"/>
    <mergeCell ref="B1:I1"/>
    <mergeCell ref="C8:I8"/>
    <mergeCell ref="C9:I9"/>
    <mergeCell ref="C10:I10"/>
    <mergeCell ref="C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workbookViewId="0">
      <selection activeCell="B12" sqref="B12:I12"/>
    </sheetView>
  </sheetViews>
  <sheetFormatPr defaultRowHeight="15"/>
  <cols>
    <col min="2" max="2" width="40" customWidth="1"/>
  </cols>
  <sheetData>
    <row r="1" spans="1:12" ht="84.75" customHeight="1">
      <c r="A1" s="477" t="s">
        <v>321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</row>
    <row r="3" spans="1:12" s="1" customFormat="1">
      <c r="B3" s="2" t="s">
        <v>0</v>
      </c>
      <c r="C3" s="406" t="s">
        <v>323</v>
      </c>
      <c r="D3" s="406"/>
      <c r="E3" s="406"/>
      <c r="F3" s="406"/>
      <c r="G3" s="406"/>
      <c r="H3" s="406"/>
      <c r="I3" s="406"/>
    </row>
    <row r="4" spans="1:12" s="1" customFormat="1">
      <c r="B4" s="2" t="s">
        <v>20</v>
      </c>
      <c r="C4" s="406">
        <f>Т7!C4</f>
        <v>7022010799</v>
      </c>
      <c r="D4" s="406"/>
      <c r="E4" s="406"/>
      <c r="F4" s="406"/>
      <c r="G4" s="406"/>
      <c r="H4" s="406"/>
      <c r="I4" s="406"/>
    </row>
    <row r="5" spans="1:12" s="1" customFormat="1">
      <c r="B5" s="2" t="s">
        <v>21</v>
      </c>
      <c r="C5" s="406">
        <f>Т7!C5</f>
        <v>702201001</v>
      </c>
      <c r="D5" s="406"/>
      <c r="E5" s="406"/>
      <c r="F5" s="406"/>
      <c r="G5" s="406"/>
      <c r="H5" s="406"/>
      <c r="I5" s="406"/>
    </row>
    <row r="6" spans="1:12" s="1" customFormat="1">
      <c r="B6" s="2" t="s">
        <v>77</v>
      </c>
      <c r="C6" s="478" t="s">
        <v>322</v>
      </c>
      <c r="D6" s="478"/>
      <c r="E6" s="478"/>
      <c r="F6" s="478"/>
      <c r="G6" s="478"/>
      <c r="H6" s="478"/>
      <c r="I6" s="478"/>
    </row>
    <row r="7" spans="1:12" s="1" customFormat="1">
      <c r="B7" s="78"/>
      <c r="C7" s="78"/>
      <c r="D7" s="78"/>
      <c r="E7" s="78"/>
      <c r="F7" s="78"/>
      <c r="G7" s="78"/>
      <c r="H7" s="78"/>
      <c r="I7" s="78"/>
    </row>
    <row r="8" spans="1:12" s="1" customFormat="1" ht="44.25" customHeight="1">
      <c r="B8" s="479" t="s">
        <v>324</v>
      </c>
      <c r="C8" s="463" t="s">
        <v>325</v>
      </c>
      <c r="D8" s="463"/>
      <c r="E8" s="463"/>
      <c r="F8" s="463"/>
      <c r="G8" s="463"/>
      <c r="H8" s="463"/>
      <c r="I8" s="463"/>
    </row>
    <row r="9" spans="1:12" s="1" customFormat="1" ht="44.25" customHeight="1">
      <c r="B9" s="480"/>
      <c r="C9" s="474" t="s">
        <v>425</v>
      </c>
      <c r="D9" s="475"/>
      <c r="E9" s="475"/>
      <c r="F9" s="475"/>
      <c r="G9" s="475"/>
      <c r="H9" s="97"/>
      <c r="I9" s="98"/>
    </row>
    <row r="10" spans="1:12" s="1" customFormat="1" ht="28.5" customHeight="1">
      <c r="B10" s="39" t="s">
        <v>326</v>
      </c>
      <c r="C10" s="476" t="s">
        <v>426</v>
      </c>
      <c r="D10" s="463"/>
      <c r="E10" s="463"/>
      <c r="F10" s="463"/>
      <c r="G10" s="463"/>
      <c r="H10" s="463"/>
      <c r="I10" s="463"/>
    </row>
    <row r="11" spans="1:12" s="1" customFormat="1" ht="45.75" customHeight="1">
      <c r="B11" s="39" t="s">
        <v>327</v>
      </c>
      <c r="C11" s="474" t="s">
        <v>427</v>
      </c>
      <c r="D11" s="475"/>
      <c r="E11" s="475"/>
      <c r="F11" s="475"/>
      <c r="G11" s="475"/>
      <c r="H11" s="99"/>
      <c r="I11" s="100"/>
    </row>
    <row r="12" spans="1:12" s="1" customFormat="1" ht="28.5" customHeight="1">
      <c r="B12" s="39" t="s">
        <v>328</v>
      </c>
      <c r="C12" s="463" t="s">
        <v>428</v>
      </c>
      <c r="D12" s="463"/>
      <c r="E12" s="463"/>
      <c r="F12" s="463"/>
      <c r="G12" s="463"/>
      <c r="H12" s="463"/>
      <c r="I12" s="463"/>
    </row>
  </sheetData>
  <sheetProtection password="833F" sheet="1"/>
  <mergeCells count="11">
    <mergeCell ref="B8:B9"/>
    <mergeCell ref="C9:G9"/>
    <mergeCell ref="C11:G11"/>
    <mergeCell ref="C10:I10"/>
    <mergeCell ref="C12:I12"/>
    <mergeCell ref="A1:L1"/>
    <mergeCell ref="C3:I3"/>
    <mergeCell ref="C4:I4"/>
    <mergeCell ref="C5:I5"/>
    <mergeCell ref="C6:I6"/>
    <mergeCell ref="C8:I8"/>
  </mergeCells>
  <pageMargins left="0.70866141732283472" right="0.28999999999999998" top="0.74803149606299213" bottom="0.74803149606299213" header="0.31496062992125984" footer="0.31496062992125984"/>
  <pageSetup paperSize="9" scale="65" orientation="portrait" r:id="rId1"/>
  <legacyDrawing r:id="rId2"/>
  <oleObjects>
    <oleObject progId="Документ" dvAspect="DVASPECT_ICON" shapeId="11265" r:id="rId3"/>
    <oleObject progId="Acrobat Document" dvAspect="DVASPECT_ICON" shapeId="11266" r:id="rId4"/>
    <oleObject progId="Лист" dvAspect="DVASPECT_ICON" shapeId="11267" r:id="rId5"/>
  </oleObject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5"/>
  <sheetViews>
    <sheetView view="pageBreakPreview" zoomScale="82" zoomScaleNormal="100" zoomScaleSheetLayoutView="82" workbookViewId="0">
      <selection activeCell="A39" sqref="A39:IV46"/>
    </sheetView>
  </sheetViews>
  <sheetFormatPr defaultRowHeight="15"/>
  <cols>
    <col min="1" max="1" width="4.85546875" style="118" customWidth="1"/>
    <col min="2" max="2" width="60.42578125" style="118" customWidth="1"/>
    <col min="3" max="4" width="15.42578125" style="118" customWidth="1"/>
    <col min="5" max="5" width="21" style="118" customWidth="1"/>
    <col min="6" max="6" width="17" style="118" customWidth="1"/>
    <col min="7" max="7" width="13.5703125" style="118" customWidth="1"/>
    <col min="8" max="8" width="11.7109375" style="118" customWidth="1"/>
    <col min="9" max="9" width="8.28515625" style="118" customWidth="1"/>
    <col min="10" max="10" width="9.140625" style="118" customWidth="1"/>
    <col min="11" max="11" width="11.5703125" style="118" customWidth="1"/>
    <col min="12" max="12" width="14" style="118" customWidth="1"/>
    <col min="13" max="13" width="10.7109375" style="118" customWidth="1"/>
    <col min="14" max="14" width="9.140625" style="118" customWidth="1"/>
    <col min="15" max="15" width="9" style="118" customWidth="1"/>
    <col min="16" max="16" width="9.28515625" style="118" customWidth="1"/>
    <col min="17" max="17" width="11.5703125" style="118" customWidth="1"/>
    <col min="18" max="18" width="14.7109375" style="118" customWidth="1"/>
    <col min="19" max="19" width="11" style="120" customWidth="1"/>
    <col min="20" max="22" width="9.140625" style="118"/>
    <col min="23" max="23" width="12" style="118" customWidth="1"/>
    <col min="24" max="16384" width="9.140625" style="118"/>
  </cols>
  <sheetData>
    <row r="1" spans="1:25" ht="19.5">
      <c r="S1" s="119"/>
      <c r="W1" s="173" t="s">
        <v>338</v>
      </c>
    </row>
    <row r="2" spans="1:25">
      <c r="W2" s="173" t="s">
        <v>339</v>
      </c>
    </row>
    <row r="3" spans="1:25">
      <c r="S3" s="489"/>
      <c r="W3" s="173" t="s">
        <v>340</v>
      </c>
    </row>
    <row r="4" spans="1:25">
      <c r="S4" s="489"/>
      <c r="W4" s="173" t="s">
        <v>341</v>
      </c>
    </row>
    <row r="5" spans="1:25">
      <c r="S5" s="121"/>
    </row>
    <row r="6" spans="1:25" ht="21.75" customHeight="1">
      <c r="A6" s="490" t="s">
        <v>342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</row>
    <row r="7" spans="1:25" s="122" customFormat="1" ht="20.25" customHeight="1">
      <c r="A7" s="491" t="s">
        <v>492</v>
      </c>
      <c r="B7" s="491"/>
      <c r="C7" s="491"/>
      <c r="D7" s="491"/>
      <c r="E7" s="491"/>
      <c r="F7" s="491"/>
      <c r="G7" s="491"/>
      <c r="H7" s="491"/>
      <c r="I7" s="491"/>
      <c r="S7" s="123"/>
    </row>
    <row r="8" spans="1:25" s="122" customFormat="1" ht="20.25" customHeight="1">
      <c r="A8" s="491" t="s">
        <v>493</v>
      </c>
      <c r="B8" s="491"/>
      <c r="C8" s="491"/>
      <c r="D8" s="491"/>
      <c r="E8" s="491"/>
      <c r="F8" s="491"/>
      <c r="G8" s="491"/>
      <c r="H8" s="491"/>
      <c r="I8" s="491"/>
      <c r="S8" s="123"/>
    </row>
    <row r="9" spans="1:25" ht="15.75" customHeight="1" thickBot="1"/>
    <row r="10" spans="1:25" s="175" customFormat="1" ht="48.75" customHeight="1">
      <c r="A10" s="492" t="s">
        <v>343</v>
      </c>
      <c r="B10" s="493" t="s">
        <v>344</v>
      </c>
      <c r="C10" s="493" t="s">
        <v>345</v>
      </c>
      <c r="D10" s="174" t="s">
        <v>346</v>
      </c>
      <c r="E10" s="217"/>
      <c r="F10" s="492" t="s">
        <v>347</v>
      </c>
      <c r="G10" s="493"/>
      <c r="H10" s="493"/>
      <c r="I10" s="493"/>
      <c r="J10" s="493"/>
      <c r="K10" s="494"/>
      <c r="L10" s="492" t="s">
        <v>348</v>
      </c>
      <c r="M10" s="493"/>
      <c r="N10" s="493"/>
      <c r="O10" s="493"/>
      <c r="P10" s="493"/>
      <c r="Q10" s="494"/>
      <c r="R10" s="492" t="s">
        <v>349</v>
      </c>
      <c r="S10" s="493"/>
      <c r="T10" s="493"/>
      <c r="U10" s="493"/>
      <c r="V10" s="493"/>
      <c r="W10" s="494"/>
      <c r="X10" s="121"/>
    </row>
    <row r="11" spans="1:25" s="175" customFormat="1" ht="34.5" customHeight="1">
      <c r="A11" s="481"/>
      <c r="B11" s="482"/>
      <c r="C11" s="482"/>
      <c r="D11" s="485" t="s">
        <v>350</v>
      </c>
      <c r="E11" s="487" t="s">
        <v>351</v>
      </c>
      <c r="F11" s="481" t="s">
        <v>352</v>
      </c>
      <c r="G11" s="482" t="s">
        <v>353</v>
      </c>
      <c r="H11" s="482"/>
      <c r="I11" s="482"/>
      <c r="J11" s="482"/>
      <c r="K11" s="483"/>
      <c r="L11" s="481" t="s">
        <v>352</v>
      </c>
      <c r="M11" s="482" t="s">
        <v>353</v>
      </c>
      <c r="N11" s="482"/>
      <c r="O11" s="482"/>
      <c r="P11" s="482"/>
      <c r="Q11" s="483"/>
      <c r="R11" s="481" t="s">
        <v>352</v>
      </c>
      <c r="S11" s="482" t="s">
        <v>353</v>
      </c>
      <c r="T11" s="482"/>
      <c r="U11" s="482"/>
      <c r="V11" s="482"/>
      <c r="W11" s="483"/>
      <c r="X11" s="137"/>
    </row>
    <row r="12" spans="1:25" s="178" customFormat="1" ht="63" customHeight="1">
      <c r="A12" s="481"/>
      <c r="B12" s="482"/>
      <c r="C12" s="482"/>
      <c r="D12" s="486"/>
      <c r="E12" s="488"/>
      <c r="F12" s="481"/>
      <c r="G12" s="108" t="s">
        <v>354</v>
      </c>
      <c r="H12" s="108" t="s">
        <v>355</v>
      </c>
      <c r="I12" s="108" t="s">
        <v>356</v>
      </c>
      <c r="J12" s="108" t="s">
        <v>357</v>
      </c>
      <c r="K12" s="177" t="s">
        <v>358</v>
      </c>
      <c r="L12" s="481"/>
      <c r="M12" s="108" t="s">
        <v>354</v>
      </c>
      <c r="N12" s="108" t="s">
        <v>355</v>
      </c>
      <c r="O12" s="108" t="s">
        <v>356</v>
      </c>
      <c r="P12" s="108" t="s">
        <v>357</v>
      </c>
      <c r="Q12" s="177" t="s">
        <v>358</v>
      </c>
      <c r="R12" s="481"/>
      <c r="S12" s="108" t="s">
        <v>354</v>
      </c>
      <c r="T12" s="108" t="s">
        <v>355</v>
      </c>
      <c r="U12" s="108" t="s">
        <v>356</v>
      </c>
      <c r="V12" s="108" t="s">
        <v>357</v>
      </c>
      <c r="W12" s="177" t="s">
        <v>358</v>
      </c>
      <c r="X12" s="137"/>
    </row>
    <row r="13" spans="1:25" s="122" customFormat="1" ht="77.25" customHeight="1">
      <c r="A13" s="252" t="s">
        <v>359</v>
      </c>
      <c r="B13" s="180" t="s">
        <v>360</v>
      </c>
      <c r="C13" s="180"/>
      <c r="D13" s="180"/>
      <c r="E13" s="253"/>
      <c r="F13" s="252"/>
      <c r="G13" s="194"/>
      <c r="H13" s="194"/>
      <c r="I13" s="194"/>
      <c r="J13" s="223"/>
      <c r="K13" s="224" t="s">
        <v>361</v>
      </c>
      <c r="L13" s="252"/>
      <c r="M13" s="194"/>
      <c r="N13" s="194"/>
      <c r="O13" s="194"/>
      <c r="P13" s="223"/>
      <c r="Q13" s="224"/>
      <c r="R13" s="252"/>
      <c r="S13" s="194"/>
      <c r="T13" s="194"/>
      <c r="U13" s="194"/>
      <c r="V13" s="223"/>
      <c r="W13" s="224"/>
      <c r="X13" s="137"/>
    </row>
    <row r="14" spans="1:25" s="233" customFormat="1" ht="30" customHeight="1">
      <c r="A14" s="106"/>
      <c r="B14" s="107" t="s">
        <v>362</v>
      </c>
      <c r="C14" s="127" t="s">
        <v>363</v>
      </c>
      <c r="D14" s="132" t="s">
        <v>363</v>
      </c>
      <c r="E14" s="138" t="s">
        <v>363</v>
      </c>
      <c r="F14" s="126" t="s">
        <v>364</v>
      </c>
      <c r="G14" s="254">
        <v>1346.83</v>
      </c>
      <c r="H14" s="109" t="s">
        <v>365</v>
      </c>
      <c r="I14" s="109" t="s">
        <v>365</v>
      </c>
      <c r="J14" s="109" t="s">
        <v>365</v>
      </c>
      <c r="K14" s="183">
        <f>G14</f>
        <v>1346.83</v>
      </c>
      <c r="L14" s="126" t="s">
        <v>366</v>
      </c>
      <c r="M14" s="254">
        <v>2702.9690000000001</v>
      </c>
      <c r="N14" s="109" t="s">
        <v>365</v>
      </c>
      <c r="O14" s="109" t="s">
        <v>365</v>
      </c>
      <c r="P14" s="109" t="s">
        <v>365</v>
      </c>
      <c r="Q14" s="183">
        <f>M14</f>
        <v>2702.9690000000001</v>
      </c>
      <c r="R14" s="126" t="s">
        <v>367</v>
      </c>
      <c r="S14" s="254">
        <v>3909.9319999999998</v>
      </c>
      <c r="T14" s="109" t="s">
        <v>365</v>
      </c>
      <c r="U14" s="109" t="s">
        <v>365</v>
      </c>
      <c r="V14" s="109" t="s">
        <v>365</v>
      </c>
      <c r="W14" s="140">
        <f t="shared" ref="W14:W19" si="0">S14</f>
        <v>3909.9319999999998</v>
      </c>
      <c r="X14" s="232"/>
      <c r="Y14" s="232"/>
    </row>
    <row r="15" spans="1:25" s="233" customFormat="1" ht="30" customHeight="1">
      <c r="A15" s="106"/>
      <c r="B15" s="107" t="s">
        <v>368</v>
      </c>
      <c r="C15" s="127" t="s">
        <v>363</v>
      </c>
      <c r="D15" s="132" t="s">
        <v>363</v>
      </c>
      <c r="E15" s="138" t="s">
        <v>363</v>
      </c>
      <c r="F15" s="126" t="s">
        <v>369</v>
      </c>
      <c r="G15" s="254">
        <v>352.35</v>
      </c>
      <c r="H15" s="109" t="s">
        <v>365</v>
      </c>
      <c r="I15" s="109" t="s">
        <v>365</v>
      </c>
      <c r="J15" s="109" t="s">
        <v>365</v>
      </c>
      <c r="K15" s="183">
        <f>G15</f>
        <v>352.35</v>
      </c>
      <c r="L15" s="126" t="s">
        <v>370</v>
      </c>
      <c r="M15" s="254">
        <v>53.756999999999998</v>
      </c>
      <c r="N15" s="109" t="s">
        <v>365</v>
      </c>
      <c r="O15" s="109" t="s">
        <v>365</v>
      </c>
      <c r="P15" s="109" t="s">
        <v>365</v>
      </c>
      <c r="Q15" s="183">
        <f>M15</f>
        <v>53.756999999999998</v>
      </c>
      <c r="R15" s="126" t="s">
        <v>371</v>
      </c>
      <c r="S15" s="254">
        <v>449.44900000000001</v>
      </c>
      <c r="T15" s="109" t="s">
        <v>365</v>
      </c>
      <c r="U15" s="109" t="s">
        <v>365</v>
      </c>
      <c r="V15" s="109" t="s">
        <v>365</v>
      </c>
      <c r="W15" s="140">
        <f t="shared" si="0"/>
        <v>449.44900000000001</v>
      </c>
      <c r="X15" s="232"/>
      <c r="Y15" s="232"/>
    </row>
    <row r="16" spans="1:25" s="233" customFormat="1" ht="35.25" customHeight="1">
      <c r="A16" s="106"/>
      <c r="B16" s="107" t="s">
        <v>372</v>
      </c>
      <c r="C16" s="127" t="s">
        <v>363</v>
      </c>
      <c r="D16" s="132" t="s">
        <v>363</v>
      </c>
      <c r="E16" s="138" t="s">
        <v>363</v>
      </c>
      <c r="F16" s="139" t="s">
        <v>365</v>
      </c>
      <c r="G16" s="109" t="s">
        <v>365</v>
      </c>
      <c r="H16" s="109" t="s">
        <v>365</v>
      </c>
      <c r="I16" s="109" t="s">
        <v>365</v>
      </c>
      <c r="J16" s="109" t="s">
        <v>365</v>
      </c>
      <c r="K16" s="140" t="s">
        <v>365</v>
      </c>
      <c r="L16" s="139" t="s">
        <v>365</v>
      </c>
      <c r="M16" s="254" t="s">
        <v>365</v>
      </c>
      <c r="N16" s="109" t="s">
        <v>365</v>
      </c>
      <c r="O16" s="109" t="s">
        <v>365</v>
      </c>
      <c r="P16" s="109" t="s">
        <v>365</v>
      </c>
      <c r="Q16" s="183" t="s">
        <v>365</v>
      </c>
      <c r="R16" s="126" t="s">
        <v>373</v>
      </c>
      <c r="S16" s="254">
        <v>2549.1999999999998</v>
      </c>
      <c r="T16" s="109" t="s">
        <v>365</v>
      </c>
      <c r="U16" s="109" t="s">
        <v>365</v>
      </c>
      <c r="V16" s="109" t="s">
        <v>365</v>
      </c>
      <c r="W16" s="140">
        <f t="shared" si="0"/>
        <v>2549.1999999999998</v>
      </c>
      <c r="X16" s="232"/>
      <c r="Y16" s="232"/>
    </row>
    <row r="17" spans="1:25" s="233" customFormat="1" ht="37.5" customHeight="1">
      <c r="A17" s="106"/>
      <c r="B17" s="107" t="s">
        <v>374</v>
      </c>
      <c r="C17" s="127" t="s">
        <v>363</v>
      </c>
      <c r="D17" s="132" t="s">
        <v>363</v>
      </c>
      <c r="E17" s="138" t="s">
        <v>363</v>
      </c>
      <c r="F17" s="139" t="s">
        <v>365</v>
      </c>
      <c r="G17" s="109" t="s">
        <v>365</v>
      </c>
      <c r="H17" s="109" t="s">
        <v>365</v>
      </c>
      <c r="I17" s="109" t="s">
        <v>365</v>
      </c>
      <c r="J17" s="109" t="s">
        <v>365</v>
      </c>
      <c r="K17" s="140" t="s">
        <v>365</v>
      </c>
      <c r="L17" s="126" t="s">
        <v>375</v>
      </c>
      <c r="M17" s="254">
        <v>5853.78</v>
      </c>
      <c r="N17" s="109" t="s">
        <v>365</v>
      </c>
      <c r="O17" s="109" t="s">
        <v>365</v>
      </c>
      <c r="P17" s="109" t="s">
        <v>365</v>
      </c>
      <c r="Q17" s="183">
        <f>M17</f>
        <v>5853.78</v>
      </c>
      <c r="R17" s="126" t="s">
        <v>376</v>
      </c>
      <c r="S17" s="254">
        <v>9135.33</v>
      </c>
      <c r="T17" s="109" t="s">
        <v>365</v>
      </c>
      <c r="U17" s="109" t="s">
        <v>365</v>
      </c>
      <c r="V17" s="109" t="s">
        <v>365</v>
      </c>
      <c r="W17" s="140">
        <f t="shared" si="0"/>
        <v>9135.33</v>
      </c>
      <c r="X17" s="232"/>
      <c r="Y17" s="232"/>
    </row>
    <row r="18" spans="1:25" s="233" customFormat="1" ht="32.25" customHeight="1">
      <c r="A18" s="106"/>
      <c r="B18" s="141" t="s">
        <v>377</v>
      </c>
      <c r="C18" s="127" t="s">
        <v>363</v>
      </c>
      <c r="D18" s="132" t="s">
        <v>363</v>
      </c>
      <c r="E18" s="138" t="s">
        <v>363</v>
      </c>
      <c r="F18" s="139" t="s">
        <v>365</v>
      </c>
      <c r="G18" s="109" t="s">
        <v>365</v>
      </c>
      <c r="H18" s="109" t="s">
        <v>365</v>
      </c>
      <c r="I18" s="109" t="s">
        <v>365</v>
      </c>
      <c r="J18" s="109" t="s">
        <v>365</v>
      </c>
      <c r="K18" s="140" t="s">
        <v>365</v>
      </c>
      <c r="L18" s="126" t="s">
        <v>378</v>
      </c>
      <c r="M18" s="254">
        <v>594.37400000000002</v>
      </c>
      <c r="N18" s="109" t="s">
        <v>365</v>
      </c>
      <c r="O18" s="109" t="s">
        <v>365</v>
      </c>
      <c r="P18" s="109" t="s">
        <v>365</v>
      </c>
      <c r="Q18" s="183">
        <f>M18</f>
        <v>594.37400000000002</v>
      </c>
      <c r="R18" s="126" t="s">
        <v>370</v>
      </c>
      <c r="S18" s="254">
        <v>945.68700000000001</v>
      </c>
      <c r="T18" s="109" t="s">
        <v>365</v>
      </c>
      <c r="U18" s="109" t="s">
        <v>365</v>
      </c>
      <c r="V18" s="109" t="s">
        <v>365</v>
      </c>
      <c r="W18" s="140">
        <f t="shared" si="0"/>
        <v>945.68700000000001</v>
      </c>
      <c r="X18" s="232"/>
      <c r="Y18" s="232"/>
    </row>
    <row r="19" spans="1:25" s="233" customFormat="1" ht="32.25" customHeight="1">
      <c r="A19" s="106"/>
      <c r="B19" s="141" t="s">
        <v>379</v>
      </c>
      <c r="C19" s="127" t="s">
        <v>363</v>
      </c>
      <c r="D19" s="132" t="s">
        <v>363</v>
      </c>
      <c r="E19" s="138" t="s">
        <v>363</v>
      </c>
      <c r="F19" s="139" t="s">
        <v>365</v>
      </c>
      <c r="G19" s="109" t="s">
        <v>365</v>
      </c>
      <c r="H19" s="109" t="s">
        <v>365</v>
      </c>
      <c r="I19" s="109" t="s">
        <v>365</v>
      </c>
      <c r="J19" s="109" t="s">
        <v>365</v>
      </c>
      <c r="K19" s="140" t="s">
        <v>365</v>
      </c>
      <c r="L19" s="139" t="s">
        <v>365</v>
      </c>
      <c r="M19" s="109" t="s">
        <v>365</v>
      </c>
      <c r="N19" s="109" t="s">
        <v>365</v>
      </c>
      <c r="O19" s="109" t="s">
        <v>365</v>
      </c>
      <c r="P19" s="109" t="s">
        <v>365</v>
      </c>
      <c r="Q19" s="140" t="s">
        <v>365</v>
      </c>
      <c r="R19" s="126" t="s">
        <v>370</v>
      </c>
      <c r="S19" s="254">
        <f>SUM('[3]на 2013г'!$K$101)/1000</f>
        <v>367.86900000000003</v>
      </c>
      <c r="T19" s="109" t="s">
        <v>365</v>
      </c>
      <c r="U19" s="109" t="s">
        <v>365</v>
      </c>
      <c r="V19" s="109" t="s">
        <v>365</v>
      </c>
      <c r="W19" s="140">
        <f t="shared" si="0"/>
        <v>367.86900000000003</v>
      </c>
      <c r="X19" s="232"/>
      <c r="Y19" s="232"/>
    </row>
    <row r="20" spans="1:25" s="122" customFormat="1" ht="28.5">
      <c r="A20" s="229" t="s">
        <v>380</v>
      </c>
      <c r="B20" s="180" t="s">
        <v>381</v>
      </c>
      <c r="C20" s="180"/>
      <c r="D20" s="180"/>
      <c r="E20" s="253"/>
      <c r="F20" s="252"/>
      <c r="G20" s="223"/>
      <c r="H20" s="223"/>
      <c r="I20" s="223"/>
      <c r="J20" s="223"/>
      <c r="K20" s="224"/>
      <c r="L20" s="252"/>
      <c r="M20" s="223"/>
      <c r="N20" s="223"/>
      <c r="O20" s="223"/>
      <c r="P20" s="223"/>
      <c r="Q20" s="224"/>
      <c r="R20" s="252"/>
      <c r="S20" s="223"/>
      <c r="T20" s="223"/>
      <c r="U20" s="223"/>
      <c r="V20" s="223"/>
      <c r="W20" s="224"/>
      <c r="X20" s="123"/>
    </row>
    <row r="21" spans="1:25" s="122" customFormat="1">
      <c r="A21" s="225"/>
      <c r="B21" s="194" t="s">
        <v>363</v>
      </c>
      <c r="C21" s="124" t="s">
        <v>363</v>
      </c>
      <c r="D21" s="130" t="s">
        <v>363</v>
      </c>
      <c r="E21" s="255" t="s">
        <v>363</v>
      </c>
      <c r="F21" s="106" t="s">
        <v>365</v>
      </c>
      <c r="G21" s="124" t="s">
        <v>365</v>
      </c>
      <c r="H21" s="124" t="s">
        <v>365</v>
      </c>
      <c r="I21" s="124" t="s">
        <v>365</v>
      </c>
      <c r="J21" s="124" t="s">
        <v>365</v>
      </c>
      <c r="K21" s="125" t="s">
        <v>365</v>
      </c>
      <c r="L21" s="106" t="s">
        <v>365</v>
      </c>
      <c r="M21" s="124" t="s">
        <v>365</v>
      </c>
      <c r="N21" s="124" t="s">
        <v>365</v>
      </c>
      <c r="O21" s="124" t="s">
        <v>365</v>
      </c>
      <c r="P21" s="124" t="s">
        <v>365</v>
      </c>
      <c r="Q21" s="125" t="s">
        <v>365</v>
      </c>
      <c r="R21" s="106" t="s">
        <v>365</v>
      </c>
      <c r="S21" s="124" t="s">
        <v>365</v>
      </c>
      <c r="T21" s="124" t="s">
        <v>365</v>
      </c>
      <c r="U21" s="124" t="s">
        <v>365</v>
      </c>
      <c r="V21" s="124" t="s">
        <v>365</v>
      </c>
      <c r="W21" s="140" t="s">
        <v>365</v>
      </c>
      <c r="X21" s="123"/>
    </row>
    <row r="22" spans="1:25" s="122" customFormat="1" ht="61.5" customHeight="1">
      <c r="A22" s="229" t="s">
        <v>382</v>
      </c>
      <c r="B22" s="180" t="s">
        <v>383</v>
      </c>
      <c r="C22" s="180"/>
      <c r="D22" s="180"/>
      <c r="E22" s="253"/>
      <c r="F22" s="252"/>
      <c r="G22" s="223"/>
      <c r="H22" s="223"/>
      <c r="I22" s="223"/>
      <c r="J22" s="223"/>
      <c r="K22" s="224"/>
      <c r="L22" s="225"/>
      <c r="M22" s="223"/>
      <c r="N22" s="223"/>
      <c r="O22" s="223"/>
      <c r="P22" s="223"/>
      <c r="Q22" s="224"/>
      <c r="R22" s="225"/>
      <c r="S22" s="223"/>
      <c r="T22" s="223"/>
      <c r="U22" s="223"/>
      <c r="V22" s="223"/>
      <c r="W22" s="224"/>
      <c r="X22" s="123"/>
    </row>
    <row r="23" spans="1:25" s="122" customFormat="1">
      <c r="A23" s="244"/>
      <c r="B23" s="194" t="s">
        <v>363</v>
      </c>
      <c r="C23" s="124" t="s">
        <v>363</v>
      </c>
      <c r="D23" s="130" t="s">
        <v>363</v>
      </c>
      <c r="E23" s="255" t="s">
        <v>363</v>
      </c>
      <c r="F23" s="106" t="s">
        <v>365</v>
      </c>
      <c r="G23" s="124" t="s">
        <v>365</v>
      </c>
      <c r="H23" s="124" t="s">
        <v>365</v>
      </c>
      <c r="I23" s="124" t="s">
        <v>365</v>
      </c>
      <c r="J23" s="124" t="s">
        <v>365</v>
      </c>
      <c r="K23" s="125" t="s">
        <v>365</v>
      </c>
      <c r="L23" s="106" t="s">
        <v>365</v>
      </c>
      <c r="M23" s="124" t="s">
        <v>365</v>
      </c>
      <c r="N23" s="124" t="s">
        <v>365</v>
      </c>
      <c r="O23" s="124" t="s">
        <v>365</v>
      </c>
      <c r="P23" s="124" t="s">
        <v>365</v>
      </c>
      <c r="Q23" s="125" t="s">
        <v>365</v>
      </c>
      <c r="R23" s="106" t="s">
        <v>365</v>
      </c>
      <c r="S23" s="124" t="s">
        <v>365</v>
      </c>
      <c r="T23" s="124" t="s">
        <v>365</v>
      </c>
      <c r="U23" s="124" t="s">
        <v>365</v>
      </c>
      <c r="V23" s="124" t="s">
        <v>365</v>
      </c>
      <c r="W23" s="140" t="s">
        <v>365</v>
      </c>
      <c r="X23" s="256"/>
    </row>
    <row r="24" spans="1:25" s="122" customFormat="1" ht="45" customHeight="1">
      <c r="A24" s="229" t="s">
        <v>384</v>
      </c>
      <c r="B24" s="180" t="s">
        <v>385</v>
      </c>
      <c r="C24" s="180"/>
      <c r="D24" s="180"/>
      <c r="E24" s="253"/>
      <c r="F24" s="252"/>
      <c r="G24" s="223"/>
      <c r="H24" s="223"/>
      <c r="I24" s="223"/>
      <c r="J24" s="223"/>
      <c r="K24" s="224"/>
      <c r="L24" s="252"/>
      <c r="M24" s="223"/>
      <c r="N24" s="223"/>
      <c r="O24" s="223"/>
      <c r="P24" s="223"/>
      <c r="Q24" s="224"/>
      <c r="R24" s="252"/>
      <c r="S24" s="223"/>
      <c r="T24" s="223"/>
      <c r="U24" s="223"/>
      <c r="V24" s="223"/>
      <c r="W24" s="224"/>
      <c r="X24" s="123"/>
    </row>
    <row r="25" spans="1:25" s="233" customFormat="1" ht="30" customHeight="1">
      <c r="A25" s="106"/>
      <c r="B25" s="107" t="s">
        <v>386</v>
      </c>
      <c r="C25" s="193">
        <f>(K25+Q25+W25)/D25</f>
        <v>0.13841902841566783</v>
      </c>
      <c r="D25" s="109">
        <v>535.62</v>
      </c>
      <c r="E25" s="257" t="s">
        <v>387</v>
      </c>
      <c r="F25" s="126" t="s">
        <v>388</v>
      </c>
      <c r="G25" s="127" t="s">
        <v>365</v>
      </c>
      <c r="H25" s="127" t="s">
        <v>365</v>
      </c>
      <c r="I25" s="127" t="s">
        <v>365</v>
      </c>
      <c r="J25" s="254">
        <v>16.2</v>
      </c>
      <c r="K25" s="183">
        <v>16.2</v>
      </c>
      <c r="L25" s="126" t="s">
        <v>389</v>
      </c>
      <c r="M25" s="254" t="s">
        <v>365</v>
      </c>
      <c r="N25" s="254" t="s">
        <v>365</v>
      </c>
      <c r="O25" s="254" t="s">
        <v>365</v>
      </c>
      <c r="P25" s="254">
        <v>26.86</v>
      </c>
      <c r="Q25" s="183">
        <f>P25</f>
        <v>26.86</v>
      </c>
      <c r="R25" s="258" t="s">
        <v>390</v>
      </c>
      <c r="S25" s="254" t="s">
        <v>365</v>
      </c>
      <c r="T25" s="254" t="s">
        <v>365</v>
      </c>
      <c r="U25" s="254" t="s">
        <v>365</v>
      </c>
      <c r="V25" s="254">
        <v>31.08</v>
      </c>
      <c r="W25" s="140">
        <f>V25</f>
        <v>31.08</v>
      </c>
      <c r="X25" s="232"/>
      <c r="Y25" s="232"/>
    </row>
    <row r="26" spans="1:25" s="122" customFormat="1" ht="30.75" customHeight="1">
      <c r="A26" s="229" t="s">
        <v>391</v>
      </c>
      <c r="B26" s="180" t="s">
        <v>392</v>
      </c>
      <c r="C26" s="180"/>
      <c r="D26" s="180"/>
      <c r="E26" s="253"/>
      <c r="F26" s="126"/>
      <c r="G26" s="127"/>
      <c r="H26" s="127"/>
      <c r="I26" s="127"/>
      <c r="J26" s="127"/>
      <c r="K26" s="133"/>
      <c r="L26" s="252"/>
      <c r="M26" s="223"/>
      <c r="N26" s="223"/>
      <c r="O26" s="223"/>
      <c r="P26" s="223"/>
      <c r="Q26" s="224"/>
      <c r="R26" s="252"/>
      <c r="S26" s="223"/>
      <c r="T26" s="223"/>
      <c r="U26" s="223"/>
      <c r="V26" s="223"/>
      <c r="W26" s="224"/>
      <c r="X26" s="123"/>
    </row>
    <row r="27" spans="1:25" s="233" customFormat="1" ht="64.5" customHeight="1">
      <c r="A27" s="106"/>
      <c r="B27" s="107" t="s">
        <v>393</v>
      </c>
      <c r="C27" s="127" t="s">
        <v>363</v>
      </c>
      <c r="D27" s="132" t="s">
        <v>363</v>
      </c>
      <c r="E27" s="138" t="s">
        <v>363</v>
      </c>
      <c r="F27" s="142" t="s">
        <v>365</v>
      </c>
      <c r="G27" s="132" t="s">
        <v>365</v>
      </c>
      <c r="H27" s="132" t="s">
        <v>365</v>
      </c>
      <c r="I27" s="132" t="s">
        <v>365</v>
      </c>
      <c r="J27" s="132" t="s">
        <v>365</v>
      </c>
      <c r="K27" s="133" t="s">
        <v>365</v>
      </c>
      <c r="L27" s="142" t="s">
        <v>365</v>
      </c>
      <c r="M27" s="132" t="s">
        <v>365</v>
      </c>
      <c r="N27" s="132" t="s">
        <v>365</v>
      </c>
      <c r="O27" s="132" t="s">
        <v>365</v>
      </c>
      <c r="P27" s="132" t="s">
        <v>365</v>
      </c>
      <c r="Q27" s="133" t="s">
        <v>365</v>
      </c>
      <c r="R27" s="126" t="s">
        <v>394</v>
      </c>
      <c r="S27" s="254">
        <f>SUM('[3]на 2013г'!$K$72/1000)</f>
        <v>780.08600000000001</v>
      </c>
      <c r="T27" s="254" t="s">
        <v>365</v>
      </c>
      <c r="U27" s="254" t="s">
        <v>365</v>
      </c>
      <c r="V27" s="254" t="s">
        <v>365</v>
      </c>
      <c r="W27" s="140">
        <f>S27</f>
        <v>780.08600000000001</v>
      </c>
      <c r="X27" s="232"/>
      <c r="Y27" s="232"/>
    </row>
    <row r="28" spans="1:25" s="233" customFormat="1" ht="30" customHeight="1">
      <c r="A28" s="106"/>
      <c r="B28" s="107" t="s">
        <v>395</v>
      </c>
      <c r="C28" s="193">
        <f>SUM(K28,Q28,W28)/D28</f>
        <v>11.370282457447528</v>
      </c>
      <c r="D28" s="109">
        <v>1033.43</v>
      </c>
      <c r="E28" s="138" t="s">
        <v>396</v>
      </c>
      <c r="F28" s="139" t="s">
        <v>397</v>
      </c>
      <c r="G28" s="254">
        <v>3027.31</v>
      </c>
      <c r="H28" s="254" t="s">
        <v>365</v>
      </c>
      <c r="I28" s="254" t="s">
        <v>365</v>
      </c>
      <c r="J28" s="254" t="s">
        <v>365</v>
      </c>
      <c r="K28" s="183">
        <v>3027.31</v>
      </c>
      <c r="L28" s="258" t="s">
        <v>398</v>
      </c>
      <c r="M28" s="254">
        <v>3039.5209999999997</v>
      </c>
      <c r="N28" s="254" t="s">
        <v>365</v>
      </c>
      <c r="O28" s="254" t="s">
        <v>365</v>
      </c>
      <c r="P28" s="254" t="s">
        <v>365</v>
      </c>
      <c r="Q28" s="183">
        <f>M28</f>
        <v>3039.5209999999997</v>
      </c>
      <c r="R28" s="258" t="s">
        <v>399</v>
      </c>
      <c r="S28" s="254">
        <v>5683.56</v>
      </c>
      <c r="T28" s="254" t="s">
        <v>365</v>
      </c>
      <c r="U28" s="254" t="s">
        <v>365</v>
      </c>
      <c r="V28" s="254" t="s">
        <v>365</v>
      </c>
      <c r="W28" s="140">
        <f>S28</f>
        <v>5683.56</v>
      </c>
      <c r="X28" s="232"/>
      <c r="Y28" s="232"/>
    </row>
    <row r="29" spans="1:25" s="122" customFormat="1" ht="33" customHeight="1">
      <c r="A29" s="229" t="s">
        <v>400</v>
      </c>
      <c r="B29" s="180" t="s">
        <v>401</v>
      </c>
      <c r="C29" s="180"/>
      <c r="D29" s="180"/>
      <c r="E29" s="253"/>
      <c r="F29" s="252"/>
      <c r="G29" s="180"/>
      <c r="H29" s="223"/>
      <c r="I29" s="223"/>
      <c r="J29" s="223"/>
      <c r="K29" s="224"/>
      <c r="L29" s="225"/>
      <c r="M29" s="223"/>
      <c r="N29" s="223"/>
      <c r="O29" s="223"/>
      <c r="P29" s="223"/>
      <c r="Q29" s="224"/>
      <c r="R29" s="225"/>
      <c r="S29" s="223"/>
      <c r="T29" s="223"/>
      <c r="U29" s="223"/>
      <c r="V29" s="223"/>
      <c r="W29" s="224"/>
    </row>
    <row r="30" spans="1:25" s="233" customFormat="1" ht="30" customHeight="1">
      <c r="A30" s="106"/>
      <c r="B30" s="107" t="s">
        <v>402</v>
      </c>
      <c r="C30" s="127" t="s">
        <v>363</v>
      </c>
      <c r="D30" s="132" t="s">
        <v>363</v>
      </c>
      <c r="E30" s="138" t="s">
        <v>363</v>
      </c>
      <c r="F30" s="142" t="s">
        <v>403</v>
      </c>
      <c r="G30" s="254">
        <v>7427.6409999999996</v>
      </c>
      <c r="H30" s="127" t="s">
        <v>365</v>
      </c>
      <c r="I30" s="127" t="s">
        <v>365</v>
      </c>
      <c r="J30" s="127" t="s">
        <v>365</v>
      </c>
      <c r="K30" s="183">
        <v>7427.6409999999996</v>
      </c>
      <c r="L30" s="126" t="s">
        <v>403</v>
      </c>
      <c r="M30" s="127">
        <v>7888.1548269599998</v>
      </c>
      <c r="N30" s="127" t="s">
        <v>365</v>
      </c>
      <c r="O30" s="127" t="s">
        <v>365</v>
      </c>
      <c r="P30" s="127" t="s">
        <v>365</v>
      </c>
      <c r="Q30" s="133">
        <f>M30</f>
        <v>7888.1548269599998</v>
      </c>
      <c r="R30" s="142" t="s">
        <v>403</v>
      </c>
      <c r="S30" s="127">
        <v>7888.1548269599998</v>
      </c>
      <c r="T30" s="127" t="s">
        <v>365</v>
      </c>
      <c r="U30" s="127" t="s">
        <v>365</v>
      </c>
      <c r="V30" s="127" t="s">
        <v>365</v>
      </c>
      <c r="W30" s="140">
        <v>7888.1548269599998</v>
      </c>
    </row>
    <row r="31" spans="1:25" s="233" customFormat="1" ht="71.25" customHeight="1">
      <c r="A31" s="106"/>
      <c r="B31" s="107" t="s">
        <v>404</v>
      </c>
      <c r="C31" s="127" t="s">
        <v>363</v>
      </c>
      <c r="D31" s="132" t="s">
        <v>363</v>
      </c>
      <c r="E31" s="138" t="s">
        <v>363</v>
      </c>
      <c r="F31" s="142" t="s">
        <v>405</v>
      </c>
      <c r="G31" s="254" t="s">
        <v>365</v>
      </c>
      <c r="H31" s="254" t="s">
        <v>365</v>
      </c>
      <c r="I31" s="254" t="s">
        <v>365</v>
      </c>
      <c r="J31" s="254">
        <v>504.58508683897168</v>
      </c>
      <c r="K31" s="183">
        <v>504.58508683897168</v>
      </c>
      <c r="L31" s="258" t="s">
        <v>406</v>
      </c>
      <c r="M31" s="254" t="s">
        <v>365</v>
      </c>
      <c r="N31" s="254" t="s">
        <v>365</v>
      </c>
      <c r="O31" s="254" t="s">
        <v>365</v>
      </c>
      <c r="P31" s="254">
        <v>408.15517699215923</v>
      </c>
      <c r="Q31" s="183">
        <f>P31</f>
        <v>408.15517699215923</v>
      </c>
      <c r="R31" s="258" t="s">
        <v>365</v>
      </c>
      <c r="S31" s="254" t="s">
        <v>365</v>
      </c>
      <c r="T31" s="254" t="s">
        <v>365</v>
      </c>
      <c r="U31" s="132" t="s">
        <v>365</v>
      </c>
      <c r="V31" s="132" t="s">
        <v>365</v>
      </c>
      <c r="W31" s="140" t="s">
        <v>365</v>
      </c>
    </row>
    <row r="32" spans="1:25" s="233" customFormat="1" ht="42" customHeight="1">
      <c r="A32" s="106"/>
      <c r="B32" s="107" t="s">
        <v>407</v>
      </c>
      <c r="C32" s="127" t="s">
        <v>363</v>
      </c>
      <c r="D32" s="132" t="s">
        <v>363</v>
      </c>
      <c r="E32" s="138" t="s">
        <v>363</v>
      </c>
      <c r="F32" s="142" t="s">
        <v>408</v>
      </c>
      <c r="G32" s="127" t="s">
        <v>365</v>
      </c>
      <c r="H32" s="127" t="s">
        <v>365</v>
      </c>
      <c r="I32" s="127" t="s">
        <v>365</v>
      </c>
      <c r="J32" s="127" t="s">
        <v>365</v>
      </c>
      <c r="K32" s="128" t="s">
        <v>365</v>
      </c>
      <c r="L32" s="142" t="s">
        <v>409</v>
      </c>
      <c r="M32" s="127" t="s">
        <v>365</v>
      </c>
      <c r="N32" s="127" t="s">
        <v>365</v>
      </c>
      <c r="O32" s="127" t="s">
        <v>365</v>
      </c>
      <c r="P32" s="127" t="s">
        <v>365</v>
      </c>
      <c r="Q32" s="128" t="s">
        <v>365</v>
      </c>
      <c r="R32" s="126" t="s">
        <v>365</v>
      </c>
      <c r="S32" s="127" t="s">
        <v>365</v>
      </c>
      <c r="T32" s="127" t="s">
        <v>365</v>
      </c>
      <c r="U32" s="127" t="s">
        <v>365</v>
      </c>
      <c r="V32" s="127" t="s">
        <v>365</v>
      </c>
      <c r="W32" s="140" t="s">
        <v>365</v>
      </c>
    </row>
    <row r="33" spans="1:27" s="122" customFormat="1" ht="47.25" customHeight="1">
      <c r="A33" s="229" t="s">
        <v>410</v>
      </c>
      <c r="B33" s="180" t="s">
        <v>411</v>
      </c>
      <c r="C33" s="180"/>
      <c r="D33" s="180"/>
      <c r="E33" s="253"/>
      <c r="F33" s="252"/>
      <c r="G33" s="180"/>
      <c r="H33" s="223"/>
      <c r="I33" s="223"/>
      <c r="J33" s="223"/>
      <c r="K33" s="224"/>
      <c r="L33" s="225"/>
      <c r="M33" s="223"/>
      <c r="N33" s="223"/>
      <c r="O33" s="223"/>
      <c r="P33" s="223"/>
      <c r="Q33" s="224"/>
      <c r="R33" s="225"/>
      <c r="S33" s="223"/>
      <c r="T33" s="223"/>
      <c r="U33" s="223"/>
      <c r="V33" s="223"/>
      <c r="W33" s="224"/>
      <c r="AA33" s="259"/>
    </row>
    <row r="34" spans="1:27" s="122" customFormat="1" ht="15.75" thickBot="1">
      <c r="A34" s="143"/>
      <c r="B34" s="144" t="s">
        <v>363</v>
      </c>
      <c r="C34" s="260" t="s">
        <v>363</v>
      </c>
      <c r="D34" s="261" t="s">
        <v>363</v>
      </c>
      <c r="E34" s="262" t="s">
        <v>363</v>
      </c>
      <c r="F34" s="263" t="s">
        <v>365</v>
      </c>
      <c r="G34" s="260" t="s">
        <v>365</v>
      </c>
      <c r="H34" s="260" t="s">
        <v>365</v>
      </c>
      <c r="I34" s="260" t="s">
        <v>365</v>
      </c>
      <c r="J34" s="260" t="s">
        <v>365</v>
      </c>
      <c r="K34" s="264" t="s">
        <v>365</v>
      </c>
      <c r="L34" s="263" t="s">
        <v>365</v>
      </c>
      <c r="M34" s="260" t="s">
        <v>365</v>
      </c>
      <c r="N34" s="260" t="s">
        <v>365</v>
      </c>
      <c r="O34" s="260" t="s">
        <v>365</v>
      </c>
      <c r="P34" s="260" t="s">
        <v>365</v>
      </c>
      <c r="Q34" s="264" t="s">
        <v>365</v>
      </c>
      <c r="R34" s="263" t="s">
        <v>365</v>
      </c>
      <c r="S34" s="260" t="s">
        <v>365</v>
      </c>
      <c r="T34" s="260" t="s">
        <v>365</v>
      </c>
      <c r="U34" s="260" t="s">
        <v>365</v>
      </c>
      <c r="V34" s="260" t="s">
        <v>365</v>
      </c>
      <c r="W34" s="264" t="s">
        <v>365</v>
      </c>
    </row>
    <row r="35" spans="1:27" ht="30" customHeight="1">
      <c r="A35" s="208" t="s">
        <v>412</v>
      </c>
      <c r="B35" s="484" t="s">
        <v>413</v>
      </c>
      <c r="C35" s="484"/>
      <c r="D35" s="484"/>
      <c r="E35" s="484"/>
      <c r="F35" s="484"/>
      <c r="G35" s="484"/>
      <c r="H35" s="484"/>
      <c r="I35" s="484"/>
      <c r="J35" s="484"/>
      <c r="K35" s="484"/>
      <c r="L35" s="209"/>
      <c r="M35" s="209"/>
      <c r="N35" s="209"/>
      <c r="O35" s="209"/>
      <c r="P35" s="209"/>
      <c r="Q35" s="209"/>
    </row>
    <row r="36" spans="1:27" ht="21" customHeight="1">
      <c r="A36" s="208" t="s">
        <v>414</v>
      </c>
      <c r="B36" s="118" t="s">
        <v>415</v>
      </c>
      <c r="O36" s="137"/>
      <c r="P36" s="137"/>
    </row>
    <row r="37" spans="1:27" ht="21" customHeight="1">
      <c r="A37" s="208"/>
    </row>
    <row r="40" spans="1:27">
      <c r="B40" s="210"/>
    </row>
    <row r="41" spans="1:27">
      <c r="B41" s="210"/>
    </row>
    <row r="42" spans="1:27" ht="15.75">
      <c r="D42" s="211"/>
      <c r="E42" s="211"/>
      <c r="G42" s="213"/>
      <c r="H42" s="212"/>
    </row>
    <row r="43" spans="1:27">
      <c r="D43" s="213"/>
      <c r="E43" s="212"/>
    </row>
    <row r="44" spans="1:27">
      <c r="D44" s="213"/>
      <c r="E44" s="212"/>
      <c r="G44" s="213"/>
    </row>
    <row r="45" spans="1:27">
      <c r="B45" s="214"/>
      <c r="D45" s="213"/>
      <c r="E45" s="212"/>
    </row>
    <row r="46" spans="1:27">
      <c r="D46" s="213"/>
      <c r="E46" s="212"/>
    </row>
    <row r="47" spans="1:27">
      <c r="G47" s="215"/>
    </row>
    <row r="50" spans="2:19">
      <c r="B50" s="216" t="s">
        <v>416</v>
      </c>
      <c r="S50" s="118"/>
    </row>
    <row r="51" spans="2:19">
      <c r="B51" s="212" t="s">
        <v>417</v>
      </c>
      <c r="S51" s="118"/>
    </row>
    <row r="52" spans="2:19">
      <c r="B52" s="212" t="s">
        <v>418</v>
      </c>
      <c r="S52" s="118"/>
    </row>
    <row r="53" spans="2:19">
      <c r="B53" s="212"/>
      <c r="S53" s="118"/>
    </row>
    <row r="54" spans="2:19">
      <c r="B54" s="212"/>
      <c r="S54" s="118"/>
    </row>
    <row r="55" spans="2:19">
      <c r="B55" s="212"/>
      <c r="S55" s="118"/>
    </row>
    <row r="56" spans="2:19">
      <c r="B56" s="212"/>
      <c r="S56" s="118"/>
    </row>
    <row r="57" spans="2:19">
      <c r="B57" s="212"/>
      <c r="S57" s="118"/>
    </row>
    <row r="59" spans="2:19">
      <c r="B59" s="212" t="s">
        <v>520</v>
      </c>
      <c r="S59" s="118"/>
    </row>
    <row r="60" spans="2:19">
      <c r="B60" s="216" t="s">
        <v>521</v>
      </c>
      <c r="S60" s="118"/>
    </row>
    <row r="61" spans="2:19">
      <c r="B61" s="212"/>
      <c r="S61" s="118"/>
    </row>
    <row r="62" spans="2:19">
      <c r="B62" s="212"/>
      <c r="S62" s="118"/>
    </row>
    <row r="63" spans="2:19">
      <c r="B63" s="212" t="s">
        <v>419</v>
      </c>
      <c r="S63" s="118"/>
    </row>
    <row r="64" spans="2:19">
      <c r="B64" s="212"/>
      <c r="S64" s="118"/>
    </row>
    <row r="65" spans="2:19">
      <c r="B65" s="212"/>
      <c r="S65" s="118"/>
    </row>
    <row r="66" spans="2:19">
      <c r="B66" s="212"/>
      <c r="S66" s="118"/>
    </row>
    <row r="67" spans="2:19">
      <c r="B67" s="212"/>
      <c r="S67" s="118"/>
    </row>
    <row r="68" spans="2:19">
      <c r="B68" s="212"/>
      <c r="S68" s="118"/>
    </row>
    <row r="69" spans="2:19">
      <c r="B69" s="212"/>
      <c r="S69" s="118"/>
    </row>
    <row r="70" spans="2:19">
      <c r="B70" s="212"/>
      <c r="S70" s="118"/>
    </row>
    <row r="71" spans="2:19">
      <c r="B71" s="212" t="s">
        <v>522</v>
      </c>
      <c r="S71" s="118"/>
    </row>
    <row r="72" spans="2:19">
      <c r="B72" s="216" t="s">
        <v>523</v>
      </c>
      <c r="S72" s="118"/>
    </row>
    <row r="73" spans="2:19">
      <c r="B73" s="212" t="s">
        <v>420</v>
      </c>
      <c r="S73" s="118"/>
    </row>
    <row r="74" spans="2:19">
      <c r="B74" s="212"/>
      <c r="S74" s="118"/>
    </row>
    <row r="75" spans="2:19">
      <c r="B75" s="212" t="s">
        <v>421</v>
      </c>
      <c r="S75" s="118"/>
    </row>
    <row r="76" spans="2:19">
      <c r="B76" s="212" t="s">
        <v>422</v>
      </c>
      <c r="S76" s="118"/>
    </row>
    <row r="77" spans="2:19">
      <c r="B77" s="212"/>
      <c r="S77" s="118"/>
    </row>
    <row r="78" spans="2:19">
      <c r="B78" s="212"/>
      <c r="S78" s="118"/>
    </row>
    <row r="79" spans="2:19">
      <c r="B79" s="212"/>
      <c r="S79" s="118"/>
    </row>
    <row r="80" spans="2:19">
      <c r="B80" s="212"/>
      <c r="S80" s="118"/>
    </row>
    <row r="81" spans="2:19">
      <c r="B81" s="212"/>
      <c r="S81" s="118"/>
    </row>
    <row r="82" spans="2:19">
      <c r="B82" s="212" t="s">
        <v>524</v>
      </c>
      <c r="S82" s="118"/>
    </row>
    <row r="83" spans="2:19">
      <c r="B83" s="216" t="s">
        <v>525</v>
      </c>
      <c r="S83" s="118"/>
    </row>
    <row r="84" spans="2:19">
      <c r="B84" s="216" t="s">
        <v>526</v>
      </c>
      <c r="S84" s="118"/>
    </row>
    <row r="85" spans="2:19">
      <c r="B85" s="212" t="s">
        <v>423</v>
      </c>
      <c r="S85" s="118"/>
    </row>
  </sheetData>
  <sheetProtection password="833F" sheet="1"/>
  <mergeCells count="19">
    <mergeCell ref="S3:S4"/>
    <mergeCell ref="A6:W6"/>
    <mergeCell ref="A7:I7"/>
    <mergeCell ref="A8:I8"/>
    <mergeCell ref="A10:A12"/>
    <mergeCell ref="B10:B12"/>
    <mergeCell ref="C10:C12"/>
    <mergeCell ref="F10:K10"/>
    <mergeCell ref="L10:Q10"/>
    <mergeCell ref="R10:W10"/>
    <mergeCell ref="R11:R12"/>
    <mergeCell ref="S11:W11"/>
    <mergeCell ref="B35:K35"/>
    <mergeCell ref="D11:D12"/>
    <mergeCell ref="E11:E12"/>
    <mergeCell ref="F11:F12"/>
    <mergeCell ref="G11:K11"/>
    <mergeCell ref="L11:L12"/>
    <mergeCell ref="M11:Q11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4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7"/>
  <sheetViews>
    <sheetView view="pageBreakPreview" zoomScale="96" zoomScaleNormal="75" zoomScaleSheetLayoutView="96" workbookViewId="0">
      <selection activeCell="A40" sqref="A40:IV47"/>
    </sheetView>
  </sheetViews>
  <sheetFormatPr defaultRowHeight="14.25"/>
  <cols>
    <col min="1" max="1" width="4.85546875" style="212" customWidth="1"/>
    <col min="2" max="2" width="60.42578125" style="212" customWidth="1"/>
    <col min="3" max="3" width="38.28515625" style="212" customWidth="1"/>
    <col min="4" max="4" width="19.140625" style="212" customWidth="1"/>
    <col min="5" max="5" width="18" style="212" customWidth="1"/>
    <col min="6" max="6" width="18.85546875" style="212" customWidth="1"/>
    <col min="7" max="7" width="18.7109375" style="212" customWidth="1"/>
    <col min="8" max="23" width="9.140625" style="103"/>
    <col min="24" max="16384" width="9.140625" style="212"/>
  </cols>
  <sheetData>
    <row r="1" spans="1:26" ht="15">
      <c r="A1" s="118"/>
      <c r="B1" s="118"/>
      <c r="C1" s="118"/>
      <c r="D1" s="118"/>
      <c r="E1" s="118"/>
      <c r="F1" s="118"/>
      <c r="G1" s="173" t="s">
        <v>461</v>
      </c>
    </row>
    <row r="2" spans="1:26" ht="15">
      <c r="A2" s="118"/>
      <c r="B2" s="118"/>
      <c r="C2" s="118"/>
      <c r="D2" s="118"/>
      <c r="E2" s="118"/>
      <c r="F2" s="118"/>
      <c r="G2" s="173" t="s">
        <v>339</v>
      </c>
    </row>
    <row r="3" spans="1:26" ht="15">
      <c r="A3" s="118"/>
      <c r="B3" s="118"/>
      <c r="C3" s="118"/>
      <c r="D3" s="118"/>
      <c r="E3" s="118"/>
      <c r="F3" s="118"/>
      <c r="G3" s="173" t="s">
        <v>340</v>
      </c>
    </row>
    <row r="4" spans="1:26" ht="15">
      <c r="A4" s="118"/>
      <c r="B4" s="118"/>
      <c r="C4" s="173"/>
      <c r="D4" s="173"/>
      <c r="E4" s="118"/>
      <c r="F4" s="118"/>
      <c r="G4" s="173" t="s">
        <v>341</v>
      </c>
    </row>
    <row r="5" spans="1:26" ht="15">
      <c r="A5" s="118"/>
      <c r="B5" s="118"/>
      <c r="C5" s="118"/>
      <c r="D5" s="118"/>
      <c r="E5" s="118"/>
      <c r="F5" s="118"/>
      <c r="G5" s="118"/>
    </row>
    <row r="6" spans="1:26" ht="65.25" customHeight="1">
      <c r="A6" s="490" t="s">
        <v>462</v>
      </c>
      <c r="B6" s="490"/>
      <c r="C6" s="490"/>
      <c r="D6" s="490"/>
      <c r="E6" s="490"/>
      <c r="F6" s="490"/>
      <c r="G6" s="490"/>
    </row>
    <row r="7" spans="1:26" s="116" customFormat="1" ht="20.25" customHeight="1">
      <c r="A7" s="491" t="s">
        <v>463</v>
      </c>
      <c r="B7" s="491"/>
      <c r="C7" s="491"/>
      <c r="D7" s="491"/>
      <c r="E7" s="491"/>
      <c r="F7" s="491"/>
      <c r="G7" s="122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</row>
    <row r="8" spans="1:26" s="116" customFormat="1" ht="20.25" customHeight="1">
      <c r="A8" s="491" t="s">
        <v>464</v>
      </c>
      <c r="B8" s="491"/>
      <c r="C8" s="491"/>
      <c r="D8" s="491"/>
      <c r="E8" s="491"/>
      <c r="F8" s="491"/>
      <c r="G8" s="122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</row>
    <row r="9" spans="1:26" ht="15.75" thickBot="1">
      <c r="A9" s="118"/>
      <c r="B9" s="497"/>
      <c r="C9" s="497"/>
      <c r="D9" s="497"/>
      <c r="E9" s="497"/>
      <c r="F9" s="497"/>
      <c r="G9" s="118"/>
    </row>
    <row r="10" spans="1:26" s="218" customFormat="1" ht="24.75" customHeight="1">
      <c r="A10" s="498" t="s">
        <v>343</v>
      </c>
      <c r="B10" s="493" t="s">
        <v>344</v>
      </c>
      <c r="C10" s="501" t="s">
        <v>465</v>
      </c>
      <c r="D10" s="493" t="s">
        <v>466</v>
      </c>
      <c r="E10" s="493"/>
      <c r="F10" s="493"/>
      <c r="G10" s="494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</row>
    <row r="11" spans="1:26" s="218" customFormat="1" ht="21.75" customHeight="1">
      <c r="A11" s="499"/>
      <c r="B11" s="482"/>
      <c r="C11" s="502"/>
      <c r="D11" s="482" t="s">
        <v>467</v>
      </c>
      <c r="E11" s="482" t="s">
        <v>529</v>
      </c>
      <c r="F11" s="482" t="s">
        <v>469</v>
      </c>
      <c r="G11" s="483" t="s">
        <v>470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</row>
    <row r="12" spans="1:26" s="219" customFormat="1" ht="52.5" customHeight="1">
      <c r="A12" s="500"/>
      <c r="B12" s="482"/>
      <c r="C12" s="502"/>
      <c r="D12" s="482"/>
      <c r="E12" s="482"/>
      <c r="F12" s="482"/>
      <c r="G12" s="483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</row>
    <row r="13" spans="1:26" s="116" customFormat="1" ht="74.25" customHeight="1">
      <c r="A13" s="220" t="s">
        <v>359</v>
      </c>
      <c r="B13" s="221" t="s">
        <v>473</v>
      </c>
      <c r="C13" s="222"/>
      <c r="D13" s="222"/>
      <c r="E13" s="222"/>
      <c r="F13" s="222"/>
      <c r="G13" s="240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6" s="116" customFormat="1" ht="49.5" customHeight="1">
      <c r="A14" s="241"/>
      <c r="B14" s="242" t="s">
        <v>362</v>
      </c>
      <c r="C14" s="148" t="s">
        <v>474</v>
      </c>
      <c r="D14" s="228">
        <v>100</v>
      </c>
      <c r="E14" s="228">
        <v>100</v>
      </c>
      <c r="F14" s="228">
        <v>100</v>
      </c>
      <c r="G14" s="243">
        <v>100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pans="1:26" s="116" customFormat="1" ht="47.25" customHeight="1">
      <c r="A15" s="244"/>
      <c r="B15" s="194" t="s">
        <v>368</v>
      </c>
      <c r="C15" s="108" t="s">
        <v>476</v>
      </c>
      <c r="D15" s="228">
        <v>100</v>
      </c>
      <c r="E15" s="228">
        <v>100</v>
      </c>
      <c r="F15" s="228">
        <v>100</v>
      </c>
      <c r="G15" s="243">
        <v>100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  <row r="16" spans="1:26" s="233" customFormat="1" ht="53.25" customHeight="1">
      <c r="A16" s="106"/>
      <c r="B16" s="107" t="s">
        <v>372</v>
      </c>
      <c r="C16" s="148" t="s">
        <v>478</v>
      </c>
      <c r="D16" s="228">
        <v>100</v>
      </c>
      <c r="E16" s="228" t="s">
        <v>365</v>
      </c>
      <c r="F16" s="228" t="s">
        <v>365</v>
      </c>
      <c r="G16" s="243">
        <v>100</v>
      </c>
      <c r="H16" s="232"/>
      <c r="I16" s="232"/>
      <c r="J16" s="231"/>
      <c r="K16" s="231"/>
      <c r="L16" s="232"/>
      <c r="M16" s="232"/>
      <c r="N16" s="232"/>
      <c r="O16" s="232"/>
      <c r="P16" s="231"/>
      <c r="Q16" s="231"/>
      <c r="R16" s="232"/>
      <c r="S16" s="231"/>
      <c r="T16" s="231"/>
      <c r="U16" s="231"/>
      <c r="V16" s="231"/>
      <c r="W16" s="231"/>
      <c r="Y16" s="232"/>
      <c r="Z16" s="232"/>
    </row>
    <row r="17" spans="1:26" s="233" customFormat="1" ht="58.5" customHeight="1">
      <c r="A17" s="106"/>
      <c r="B17" s="107" t="s">
        <v>530</v>
      </c>
      <c r="C17" s="148" t="s">
        <v>478</v>
      </c>
      <c r="D17" s="228">
        <v>100</v>
      </c>
      <c r="E17" s="228" t="s">
        <v>365</v>
      </c>
      <c r="F17" s="228">
        <v>100</v>
      </c>
      <c r="G17" s="243">
        <v>100</v>
      </c>
      <c r="H17" s="232"/>
      <c r="I17" s="232"/>
      <c r="J17" s="231"/>
      <c r="K17" s="231"/>
      <c r="L17" s="232"/>
      <c r="M17" s="232"/>
      <c r="N17" s="232"/>
      <c r="O17" s="232"/>
      <c r="P17" s="231"/>
      <c r="Q17" s="231"/>
      <c r="R17" s="232"/>
      <c r="S17" s="231"/>
      <c r="T17" s="231"/>
      <c r="U17" s="231"/>
      <c r="V17" s="231"/>
      <c r="W17" s="231"/>
      <c r="Y17" s="232"/>
      <c r="Z17" s="232"/>
    </row>
    <row r="18" spans="1:26" s="233" customFormat="1" ht="63.75" customHeight="1">
      <c r="A18" s="106"/>
      <c r="B18" s="141" t="s">
        <v>531</v>
      </c>
      <c r="C18" s="148" t="s">
        <v>478</v>
      </c>
      <c r="D18" s="228">
        <v>100</v>
      </c>
      <c r="E18" s="228" t="s">
        <v>365</v>
      </c>
      <c r="F18" s="228">
        <v>100</v>
      </c>
      <c r="G18" s="243">
        <v>100</v>
      </c>
      <c r="H18" s="232"/>
      <c r="I18" s="232"/>
      <c r="J18" s="231"/>
      <c r="K18" s="231"/>
      <c r="L18" s="232"/>
      <c r="M18" s="232"/>
      <c r="N18" s="232"/>
      <c r="O18" s="232"/>
      <c r="P18" s="231"/>
      <c r="Q18" s="231"/>
      <c r="R18" s="232"/>
      <c r="S18" s="231"/>
      <c r="T18" s="231"/>
      <c r="U18" s="231"/>
      <c r="V18" s="231"/>
      <c r="W18" s="231"/>
      <c r="Y18" s="232"/>
      <c r="Z18" s="232"/>
    </row>
    <row r="19" spans="1:26" s="233" customFormat="1" ht="66.75" customHeight="1">
      <c r="A19" s="106"/>
      <c r="B19" s="141" t="s">
        <v>379</v>
      </c>
      <c r="C19" s="148" t="s">
        <v>478</v>
      </c>
      <c r="D19" s="228">
        <v>100</v>
      </c>
      <c r="E19" s="228" t="s">
        <v>365</v>
      </c>
      <c r="F19" s="228" t="s">
        <v>365</v>
      </c>
      <c r="G19" s="243">
        <v>100</v>
      </c>
      <c r="H19" s="232"/>
      <c r="I19" s="232"/>
      <c r="J19" s="231"/>
      <c r="K19" s="231"/>
      <c r="L19" s="232"/>
      <c r="M19" s="232"/>
      <c r="N19" s="232"/>
      <c r="O19" s="232"/>
      <c r="P19" s="231"/>
      <c r="Q19" s="231"/>
      <c r="R19" s="232"/>
      <c r="S19" s="231"/>
      <c r="T19" s="231"/>
      <c r="U19" s="231"/>
      <c r="V19" s="231"/>
      <c r="W19" s="231"/>
      <c r="Y19" s="232"/>
      <c r="Z19" s="232"/>
    </row>
    <row r="20" spans="1:26" s="116" customFormat="1" ht="28.5">
      <c r="A20" s="229" t="s">
        <v>380</v>
      </c>
      <c r="B20" s="180" t="s">
        <v>381</v>
      </c>
      <c r="C20" s="223"/>
      <c r="D20" s="223"/>
      <c r="E20" s="223"/>
      <c r="F20" s="223"/>
      <c r="G20" s="22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</row>
    <row r="21" spans="1:26" s="116" customFormat="1" ht="15">
      <c r="A21" s="225"/>
      <c r="B21" s="223" t="s">
        <v>363</v>
      </c>
      <c r="C21" s="227" t="s">
        <v>365</v>
      </c>
      <c r="D21" s="227" t="s">
        <v>365</v>
      </c>
      <c r="E21" s="227" t="s">
        <v>365</v>
      </c>
      <c r="F21" s="227" t="s">
        <v>365</v>
      </c>
      <c r="G21" s="243" t="s">
        <v>365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</row>
    <row r="22" spans="1:26" s="116" customFormat="1" ht="57" customHeight="1">
      <c r="A22" s="229" t="s">
        <v>382</v>
      </c>
      <c r="B22" s="180" t="s">
        <v>383</v>
      </c>
      <c r="C22" s="227"/>
      <c r="D22" s="227"/>
      <c r="E22" s="227"/>
      <c r="F22" s="227"/>
      <c r="G22" s="240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</row>
    <row r="23" spans="1:26" s="116" customFormat="1" ht="15">
      <c r="A23" s="225"/>
      <c r="B23" s="223" t="s">
        <v>363</v>
      </c>
      <c r="C23" s="227" t="s">
        <v>365</v>
      </c>
      <c r="D23" s="227" t="s">
        <v>365</v>
      </c>
      <c r="E23" s="227" t="s">
        <v>365</v>
      </c>
      <c r="F23" s="227" t="s">
        <v>365</v>
      </c>
      <c r="G23" s="243" t="s">
        <v>365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</row>
    <row r="24" spans="1:26" s="116" customFormat="1" ht="45" customHeight="1">
      <c r="A24" s="229" t="s">
        <v>384</v>
      </c>
      <c r="B24" s="180" t="s">
        <v>385</v>
      </c>
      <c r="C24" s="223"/>
      <c r="D24" s="223"/>
      <c r="E24" s="223"/>
      <c r="F24" s="223"/>
      <c r="G24" s="22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</row>
    <row r="25" spans="1:26" s="246" customFormat="1" ht="30">
      <c r="A25" s="225"/>
      <c r="B25" s="107" t="s">
        <v>386</v>
      </c>
      <c r="C25" s="108" t="s">
        <v>532</v>
      </c>
      <c r="D25" s="109">
        <v>0</v>
      </c>
      <c r="E25" s="109">
        <v>10.07</v>
      </c>
      <c r="F25" s="109">
        <v>25.74</v>
      </c>
      <c r="G25" s="245">
        <v>43.87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spans="1:26" s="116" customFormat="1" ht="43.5" customHeight="1">
      <c r="A26" s="229" t="s">
        <v>391</v>
      </c>
      <c r="B26" s="180" t="s">
        <v>481</v>
      </c>
      <c r="C26" s="223"/>
      <c r="D26" s="223"/>
      <c r="E26" s="223"/>
      <c r="F26" s="223"/>
      <c r="G26" s="22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</row>
    <row r="27" spans="1:26" s="233" customFormat="1" ht="45">
      <c r="A27" s="106"/>
      <c r="B27" s="107" t="s">
        <v>393</v>
      </c>
      <c r="C27" s="108" t="s">
        <v>482</v>
      </c>
      <c r="D27" s="228">
        <v>100</v>
      </c>
      <c r="E27" s="228" t="s">
        <v>365</v>
      </c>
      <c r="F27" s="228" t="s">
        <v>365</v>
      </c>
      <c r="G27" s="243">
        <v>100</v>
      </c>
      <c r="H27" s="232"/>
      <c r="I27" s="232"/>
      <c r="J27" s="231"/>
      <c r="K27" s="231"/>
      <c r="L27" s="232"/>
      <c r="M27" s="232"/>
      <c r="N27" s="232"/>
      <c r="O27" s="232"/>
      <c r="P27" s="231"/>
      <c r="Q27" s="231"/>
      <c r="R27" s="232"/>
      <c r="S27" s="231"/>
      <c r="T27" s="231"/>
      <c r="U27" s="231"/>
      <c r="V27" s="231"/>
      <c r="W27" s="231"/>
      <c r="Y27" s="232"/>
      <c r="Z27" s="232"/>
    </row>
    <row r="28" spans="1:26" ht="30">
      <c r="A28" s="247"/>
      <c r="B28" s="242" t="s">
        <v>533</v>
      </c>
      <c r="C28" s="108" t="s">
        <v>483</v>
      </c>
      <c r="D28" s="228" t="s">
        <v>534</v>
      </c>
      <c r="E28" s="248">
        <v>-0.27</v>
      </c>
      <c r="F28" s="248">
        <v>-0.68</v>
      </c>
      <c r="G28" s="249" t="s">
        <v>535</v>
      </c>
    </row>
    <row r="29" spans="1:26" s="116" customFormat="1" ht="32.25" customHeight="1">
      <c r="A29" s="229" t="s">
        <v>400</v>
      </c>
      <c r="B29" s="180" t="s">
        <v>401</v>
      </c>
      <c r="C29" s="223"/>
      <c r="D29" s="223"/>
      <c r="E29" s="223"/>
      <c r="F29" s="223"/>
      <c r="G29" s="22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6" s="116" customFormat="1" ht="54" customHeight="1">
      <c r="A30" s="229"/>
      <c r="B30" s="242" t="s">
        <v>536</v>
      </c>
      <c r="C30" s="108" t="s">
        <v>485</v>
      </c>
      <c r="D30" s="109">
        <v>100</v>
      </c>
      <c r="E30" s="109">
        <v>100</v>
      </c>
      <c r="F30" s="109">
        <v>100</v>
      </c>
      <c r="G30" s="140">
        <v>100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</row>
    <row r="31" spans="1:26" s="116" customFormat="1" ht="45">
      <c r="A31" s="229"/>
      <c r="B31" s="242" t="s">
        <v>537</v>
      </c>
      <c r="C31" s="148" t="s">
        <v>538</v>
      </c>
      <c r="D31" s="250">
        <v>15</v>
      </c>
      <c r="E31" s="109">
        <v>57</v>
      </c>
      <c r="F31" s="109">
        <v>100</v>
      </c>
      <c r="G31" s="140">
        <v>0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</row>
    <row r="32" spans="1:26" s="116" customFormat="1" ht="30">
      <c r="A32" s="113"/>
      <c r="B32" s="107" t="s">
        <v>539</v>
      </c>
      <c r="C32" s="148" t="s">
        <v>540</v>
      </c>
      <c r="D32" s="114">
        <v>47</v>
      </c>
      <c r="E32" s="114">
        <v>63</v>
      </c>
      <c r="F32" s="114">
        <v>100</v>
      </c>
      <c r="G32" s="115">
        <v>100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</row>
    <row r="33" spans="1:23" s="116" customFormat="1" ht="47.25" customHeight="1">
      <c r="A33" s="251" t="s">
        <v>410</v>
      </c>
      <c r="B33" s="180" t="s">
        <v>411</v>
      </c>
      <c r="C33" s="223"/>
      <c r="D33" s="223"/>
      <c r="E33" s="223"/>
      <c r="F33" s="223"/>
      <c r="G33" s="22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</row>
    <row r="34" spans="1:23" s="116" customFormat="1" ht="15.75" thickBot="1">
      <c r="A34" s="234"/>
      <c r="B34" s="235" t="s">
        <v>363</v>
      </c>
      <c r="C34" s="236" t="s">
        <v>365</v>
      </c>
      <c r="D34" s="236" t="s">
        <v>365</v>
      </c>
      <c r="E34" s="236" t="s">
        <v>365</v>
      </c>
      <c r="F34" s="236" t="s">
        <v>365</v>
      </c>
      <c r="G34" s="149" t="s">
        <v>365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</row>
    <row r="35" spans="1:23" ht="38.25" customHeight="1">
      <c r="A35" s="208" t="s">
        <v>412</v>
      </c>
      <c r="B35" s="495" t="s">
        <v>413</v>
      </c>
      <c r="C35" s="495"/>
      <c r="D35" s="495"/>
      <c r="E35" s="495"/>
      <c r="F35" s="495"/>
      <c r="G35" s="239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  <row r="36" spans="1:23" ht="33" customHeight="1">
      <c r="A36" s="208" t="s">
        <v>414</v>
      </c>
      <c r="B36" s="484" t="s">
        <v>486</v>
      </c>
      <c r="C36" s="484"/>
      <c r="D36" s="484"/>
      <c r="E36" s="484"/>
      <c r="F36" s="484"/>
      <c r="G36" s="118"/>
    </row>
    <row r="37" spans="1:23" ht="33.75" customHeight="1">
      <c r="A37" s="208" t="s">
        <v>487</v>
      </c>
      <c r="B37" s="484" t="s">
        <v>488</v>
      </c>
      <c r="C37" s="484"/>
      <c r="D37" s="484"/>
      <c r="E37" s="484"/>
      <c r="F37" s="484"/>
      <c r="G37" s="118"/>
    </row>
    <row r="38" spans="1:23" ht="33.75" customHeight="1">
      <c r="A38" s="213" t="s">
        <v>489</v>
      </c>
      <c r="B38" s="496" t="s">
        <v>490</v>
      </c>
      <c r="C38" s="496"/>
      <c r="D38" s="496"/>
      <c r="E38" s="496"/>
      <c r="F38" s="496"/>
      <c r="G38" s="118"/>
    </row>
    <row r="39" spans="1:23" ht="15">
      <c r="A39" s="118"/>
      <c r="B39" s="118"/>
      <c r="C39" s="118"/>
      <c r="D39" s="118"/>
      <c r="E39" s="118"/>
      <c r="F39" s="118"/>
      <c r="G39" s="118"/>
    </row>
    <row r="40" spans="1:23" customFormat="1" ht="15"/>
    <row r="41" spans="1:23" customFormat="1" ht="15"/>
    <row r="42" spans="1:23" customFormat="1" ht="15"/>
    <row r="43" spans="1:23" customFormat="1" ht="15"/>
    <row r="44" spans="1:23" customFormat="1" ht="15"/>
    <row r="45" spans="1:23" customFormat="1" ht="15"/>
    <row r="46" spans="1:23" customFormat="1" ht="15"/>
    <row r="47" spans="1:23" customFormat="1" ht="15"/>
  </sheetData>
  <sheetProtection password="833F" sheet="1"/>
  <mergeCells count="16">
    <mergeCell ref="A6:G6"/>
    <mergeCell ref="A7:F7"/>
    <mergeCell ref="A8:F8"/>
    <mergeCell ref="B9:F9"/>
    <mergeCell ref="A10:A12"/>
    <mergeCell ref="B10:B12"/>
    <mergeCell ref="C10:C12"/>
    <mergeCell ref="D10:G10"/>
    <mergeCell ref="D11:D12"/>
    <mergeCell ref="E11:E12"/>
    <mergeCell ref="F11:F12"/>
    <mergeCell ref="G11:G12"/>
    <mergeCell ref="B35:F35"/>
    <mergeCell ref="B36:F36"/>
    <mergeCell ref="B37:F37"/>
    <mergeCell ref="B38:F38"/>
  </mergeCells>
  <printOptions horizontalCentered="1"/>
  <pageMargins left="0.47244094488188981" right="0.3" top="0.51181102362204722" bottom="0.55118110236220474" header="0.51181102362204722" footer="0.51181102362204722"/>
  <pageSetup paperSize="9" scale="5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view="pageBreakPreview" zoomScale="86" zoomScaleNormal="100" zoomScaleSheetLayoutView="86" workbookViewId="0">
      <selection activeCell="A35" sqref="A35:IV44"/>
    </sheetView>
  </sheetViews>
  <sheetFormatPr defaultRowHeight="14.25"/>
  <cols>
    <col min="1" max="1" width="5" style="267" customWidth="1"/>
    <col min="2" max="2" width="81" style="267" customWidth="1"/>
    <col min="3" max="3" width="16.7109375" style="267" customWidth="1"/>
    <col min="4" max="4" width="17.140625" style="267" bestFit="1" customWidth="1"/>
    <col min="5" max="5" width="12.5703125" style="267" customWidth="1"/>
    <col min="6" max="6" width="11.42578125" style="267" customWidth="1"/>
    <col min="7" max="7" width="12.28515625" style="267" customWidth="1"/>
    <col min="8" max="8" width="13.42578125" style="267" bestFit="1" customWidth="1"/>
    <col min="9" max="9" width="14.85546875" style="267" customWidth="1"/>
    <col min="10" max="10" width="14.28515625" style="267" customWidth="1"/>
    <col min="11" max="11" width="12" style="267" customWidth="1"/>
    <col min="12" max="12" width="11.28515625" style="267" customWidth="1"/>
    <col min="13" max="13" width="11" style="267" customWidth="1"/>
    <col min="14" max="14" width="12.140625" style="267" bestFit="1" customWidth="1"/>
    <col min="15" max="15" width="32.85546875" style="267" customWidth="1"/>
    <col min="16" max="16" width="13.42578125" style="267" customWidth="1"/>
    <col min="17" max="17" width="13.140625" style="267" customWidth="1"/>
    <col min="18" max="18" width="15" style="267" customWidth="1"/>
    <col min="19" max="19" width="21" style="267" customWidth="1"/>
    <col min="20" max="16384" width="9.140625" style="267"/>
  </cols>
  <sheetData>
    <row r="1" spans="1:20" ht="15.75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6" t="s">
        <v>543</v>
      </c>
    </row>
    <row r="2" spans="1:20" ht="15.7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6" t="s">
        <v>339</v>
      </c>
    </row>
    <row r="3" spans="1:20" ht="15.7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6" t="s">
        <v>340</v>
      </c>
    </row>
    <row r="4" spans="1:20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6" t="s">
        <v>544</v>
      </c>
    </row>
    <row r="5" spans="1:20" ht="21.75" customHeight="1">
      <c r="A5" s="510" t="s">
        <v>545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6" spans="1:20" s="269" customFormat="1" ht="20.25" customHeight="1">
      <c r="A6" s="511" t="s">
        <v>546</v>
      </c>
      <c r="B6" s="511"/>
      <c r="C6" s="511"/>
      <c r="D6" s="511"/>
      <c r="E6" s="511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</row>
    <row r="7" spans="1:20" s="269" customFormat="1" ht="20.25" customHeight="1">
      <c r="A7" s="511" t="s">
        <v>547</v>
      </c>
      <c r="B7" s="511"/>
      <c r="C7" s="511"/>
      <c r="D7" s="511"/>
      <c r="E7" s="511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</row>
    <row r="8" spans="1:20" ht="16.5" thickBot="1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</row>
    <row r="9" spans="1:20" s="270" customFormat="1" ht="41.25" customHeight="1">
      <c r="A9" s="512" t="s">
        <v>343</v>
      </c>
      <c r="B9" s="513" t="s">
        <v>344</v>
      </c>
      <c r="C9" s="512" t="s">
        <v>548</v>
      </c>
      <c r="D9" s="514"/>
      <c r="E9" s="514"/>
      <c r="F9" s="514"/>
      <c r="G9" s="514"/>
      <c r="H9" s="513"/>
      <c r="I9" s="512" t="s">
        <v>549</v>
      </c>
      <c r="J9" s="514"/>
      <c r="K9" s="514"/>
      <c r="L9" s="514"/>
      <c r="M9" s="514"/>
      <c r="N9" s="513"/>
      <c r="O9" s="512" t="s">
        <v>550</v>
      </c>
      <c r="P9" s="514"/>
      <c r="Q9" s="513"/>
      <c r="R9" s="515" t="s">
        <v>551</v>
      </c>
      <c r="S9" s="516"/>
    </row>
    <row r="10" spans="1:20" s="270" customFormat="1" ht="37.5" customHeight="1">
      <c r="A10" s="506"/>
      <c r="B10" s="508"/>
      <c r="C10" s="506" t="s">
        <v>352</v>
      </c>
      <c r="D10" s="503" t="s">
        <v>353</v>
      </c>
      <c r="E10" s="504"/>
      <c r="F10" s="504"/>
      <c r="G10" s="504"/>
      <c r="H10" s="505"/>
      <c r="I10" s="506" t="s">
        <v>352</v>
      </c>
      <c r="J10" s="503" t="s">
        <v>353</v>
      </c>
      <c r="K10" s="504"/>
      <c r="L10" s="504"/>
      <c r="M10" s="504"/>
      <c r="N10" s="505"/>
      <c r="O10" s="506" t="s">
        <v>34</v>
      </c>
      <c r="P10" s="507" t="s">
        <v>552</v>
      </c>
      <c r="Q10" s="508"/>
      <c r="R10" s="517"/>
      <c r="S10" s="518"/>
    </row>
    <row r="11" spans="1:20" s="275" customFormat="1" ht="82.5" customHeight="1">
      <c r="A11" s="506"/>
      <c r="B11" s="508"/>
      <c r="C11" s="506"/>
      <c r="D11" s="274" t="s">
        <v>354</v>
      </c>
      <c r="E11" s="273" t="s">
        <v>355</v>
      </c>
      <c r="F11" s="273" t="s">
        <v>356</v>
      </c>
      <c r="G11" s="273" t="s">
        <v>357</v>
      </c>
      <c r="H11" s="272" t="s">
        <v>358</v>
      </c>
      <c r="I11" s="506"/>
      <c r="J11" s="274" t="s">
        <v>354</v>
      </c>
      <c r="K11" s="273" t="s">
        <v>355</v>
      </c>
      <c r="L11" s="273" t="s">
        <v>356</v>
      </c>
      <c r="M11" s="273" t="s">
        <v>357</v>
      </c>
      <c r="N11" s="272" t="s">
        <v>358</v>
      </c>
      <c r="O11" s="506"/>
      <c r="P11" s="273" t="s">
        <v>553</v>
      </c>
      <c r="Q11" s="272" t="s">
        <v>554</v>
      </c>
      <c r="R11" s="271" t="s">
        <v>350</v>
      </c>
      <c r="S11" s="272" t="s">
        <v>351</v>
      </c>
    </row>
    <row r="12" spans="1:20" s="284" customFormat="1" ht="57">
      <c r="A12" s="276" t="s">
        <v>359</v>
      </c>
      <c r="B12" s="277" t="s">
        <v>555</v>
      </c>
      <c r="C12" s="276"/>
      <c r="D12" s="278"/>
      <c r="E12" s="278"/>
      <c r="F12" s="278"/>
      <c r="G12" s="279"/>
      <c r="H12" s="280"/>
      <c r="I12" s="281"/>
      <c r="J12" s="279"/>
      <c r="K12" s="279"/>
      <c r="L12" s="279"/>
      <c r="M12" s="279"/>
      <c r="N12" s="280"/>
      <c r="O12" s="281"/>
      <c r="P12" s="279"/>
      <c r="Q12" s="280"/>
      <c r="R12" s="282"/>
      <c r="S12" s="283"/>
    </row>
    <row r="13" spans="1:20" s="296" customFormat="1" ht="45">
      <c r="A13" s="285"/>
      <c r="B13" s="286" t="s">
        <v>362</v>
      </c>
      <c r="C13" s="287" t="s">
        <v>367</v>
      </c>
      <c r="D13" s="288">
        <v>3909.9319999999998</v>
      </c>
      <c r="E13" s="289" t="s">
        <v>365</v>
      </c>
      <c r="F13" s="289" t="s">
        <v>365</v>
      </c>
      <c r="G13" s="289" t="s">
        <v>365</v>
      </c>
      <c r="H13" s="290">
        <f>D13</f>
        <v>3909.9319999999998</v>
      </c>
      <c r="I13" s="291" t="s">
        <v>365</v>
      </c>
      <c r="J13" s="289" t="s">
        <v>365</v>
      </c>
      <c r="K13" s="289" t="s">
        <v>365</v>
      </c>
      <c r="L13" s="289" t="s">
        <v>365</v>
      </c>
      <c r="M13" s="289" t="s">
        <v>365</v>
      </c>
      <c r="N13" s="292" t="str">
        <f>J13</f>
        <v>–</v>
      </c>
      <c r="O13" s="293" t="s">
        <v>474</v>
      </c>
      <c r="P13" s="289">
        <v>100</v>
      </c>
      <c r="Q13" s="294">
        <v>0</v>
      </c>
      <c r="R13" s="291" t="s">
        <v>365</v>
      </c>
      <c r="S13" s="294" t="s">
        <v>365</v>
      </c>
      <c r="T13" s="295"/>
    </row>
    <row r="14" spans="1:20" s="296" customFormat="1" ht="60">
      <c r="A14" s="285"/>
      <c r="B14" s="286" t="s">
        <v>368</v>
      </c>
      <c r="C14" s="297" t="s">
        <v>371</v>
      </c>
      <c r="D14" s="298">
        <v>449.44900000000001</v>
      </c>
      <c r="E14" s="289" t="s">
        <v>365</v>
      </c>
      <c r="F14" s="289" t="s">
        <v>365</v>
      </c>
      <c r="G14" s="289" t="s">
        <v>365</v>
      </c>
      <c r="H14" s="290">
        <f>D14</f>
        <v>449.44900000000001</v>
      </c>
      <c r="I14" s="291" t="s">
        <v>365</v>
      </c>
      <c r="J14" s="289" t="s">
        <v>365</v>
      </c>
      <c r="K14" s="289" t="s">
        <v>365</v>
      </c>
      <c r="L14" s="289" t="s">
        <v>365</v>
      </c>
      <c r="M14" s="289" t="s">
        <v>365</v>
      </c>
      <c r="N14" s="299" t="str">
        <f>J14</f>
        <v>–</v>
      </c>
      <c r="O14" s="291" t="s">
        <v>476</v>
      </c>
      <c r="P14" s="289">
        <v>100</v>
      </c>
      <c r="Q14" s="294">
        <v>0</v>
      </c>
      <c r="R14" s="291" t="s">
        <v>365</v>
      </c>
      <c r="S14" s="294" t="s">
        <v>365</v>
      </c>
    </row>
    <row r="15" spans="1:20" s="296" customFormat="1" ht="30">
      <c r="A15" s="285"/>
      <c r="B15" s="286" t="s">
        <v>556</v>
      </c>
      <c r="C15" s="297" t="s">
        <v>557</v>
      </c>
      <c r="D15" s="298">
        <v>2549.1999999999998</v>
      </c>
      <c r="E15" s="289" t="s">
        <v>365</v>
      </c>
      <c r="F15" s="289" t="s">
        <v>365</v>
      </c>
      <c r="G15" s="289" t="s">
        <v>365</v>
      </c>
      <c r="H15" s="290">
        <f>SUM(D15:G15)</f>
        <v>2549.1999999999998</v>
      </c>
      <c r="I15" s="291" t="s">
        <v>365</v>
      </c>
      <c r="J15" s="289" t="s">
        <v>365</v>
      </c>
      <c r="K15" s="289" t="s">
        <v>365</v>
      </c>
      <c r="L15" s="289" t="s">
        <v>365</v>
      </c>
      <c r="M15" s="289" t="s">
        <v>365</v>
      </c>
      <c r="N15" s="299" t="s">
        <v>365</v>
      </c>
      <c r="O15" s="291" t="s">
        <v>478</v>
      </c>
      <c r="P15" s="289">
        <v>100</v>
      </c>
      <c r="Q15" s="294">
        <v>0</v>
      </c>
      <c r="R15" s="291" t="s">
        <v>365</v>
      </c>
      <c r="S15" s="294" t="s">
        <v>365</v>
      </c>
    </row>
    <row r="16" spans="1:20" s="296" customFormat="1" ht="45">
      <c r="A16" s="285"/>
      <c r="B16" s="286" t="s">
        <v>374</v>
      </c>
      <c r="C16" s="287" t="s">
        <v>376</v>
      </c>
      <c r="D16" s="288">
        <v>9135.33</v>
      </c>
      <c r="E16" s="289" t="s">
        <v>365</v>
      </c>
      <c r="F16" s="289" t="s">
        <v>365</v>
      </c>
      <c r="G16" s="289" t="s">
        <v>365</v>
      </c>
      <c r="H16" s="290">
        <f>D16</f>
        <v>9135.33</v>
      </c>
      <c r="I16" s="300" t="s">
        <v>365</v>
      </c>
      <c r="J16" s="301" t="s">
        <v>365</v>
      </c>
      <c r="K16" s="301" t="s">
        <v>365</v>
      </c>
      <c r="L16" s="301" t="s">
        <v>365</v>
      </c>
      <c r="M16" s="301" t="s">
        <v>365</v>
      </c>
      <c r="N16" s="299" t="s">
        <v>365</v>
      </c>
      <c r="O16" s="293" t="s">
        <v>474</v>
      </c>
      <c r="P16" s="289">
        <v>100</v>
      </c>
      <c r="Q16" s="294">
        <v>0</v>
      </c>
      <c r="R16" s="291" t="s">
        <v>365</v>
      </c>
      <c r="S16" s="294" t="s">
        <v>365</v>
      </c>
    </row>
    <row r="17" spans="1:19" s="296" customFormat="1" ht="75">
      <c r="A17" s="302"/>
      <c r="B17" s="303" t="s">
        <v>377</v>
      </c>
      <c r="C17" s="287" t="s">
        <v>558</v>
      </c>
      <c r="D17" s="298">
        <v>945.69</v>
      </c>
      <c r="E17" s="289" t="s">
        <v>365</v>
      </c>
      <c r="F17" s="289" t="s">
        <v>365</v>
      </c>
      <c r="G17" s="289" t="s">
        <v>365</v>
      </c>
      <c r="H17" s="290">
        <f>D17</f>
        <v>945.69</v>
      </c>
      <c r="I17" s="291" t="s">
        <v>365</v>
      </c>
      <c r="J17" s="289" t="s">
        <v>365</v>
      </c>
      <c r="K17" s="289" t="s">
        <v>365</v>
      </c>
      <c r="L17" s="289" t="s">
        <v>365</v>
      </c>
      <c r="M17" s="289" t="s">
        <v>365</v>
      </c>
      <c r="N17" s="294" t="s">
        <v>365</v>
      </c>
      <c r="O17" s="287" t="s">
        <v>559</v>
      </c>
      <c r="P17" s="289">
        <v>100</v>
      </c>
      <c r="Q17" s="294">
        <v>0</v>
      </c>
      <c r="R17" s="291" t="s">
        <v>365</v>
      </c>
      <c r="S17" s="294" t="s">
        <v>365</v>
      </c>
    </row>
    <row r="18" spans="1:19" s="296" customFormat="1" ht="30">
      <c r="A18" s="302"/>
      <c r="B18" s="303" t="s">
        <v>560</v>
      </c>
      <c r="C18" s="287" t="s">
        <v>370</v>
      </c>
      <c r="D18" s="288">
        <f>SUM('[3]на 2013г'!$K$101)/1000</f>
        <v>367.86900000000003</v>
      </c>
      <c r="E18" s="289" t="s">
        <v>365</v>
      </c>
      <c r="F18" s="289" t="s">
        <v>365</v>
      </c>
      <c r="G18" s="289" t="s">
        <v>365</v>
      </c>
      <c r="H18" s="290">
        <f>D18</f>
        <v>367.86900000000003</v>
      </c>
      <c r="I18" s="291" t="s">
        <v>365</v>
      </c>
      <c r="J18" s="289" t="s">
        <v>365</v>
      </c>
      <c r="K18" s="289" t="s">
        <v>365</v>
      </c>
      <c r="L18" s="289" t="s">
        <v>365</v>
      </c>
      <c r="M18" s="289" t="s">
        <v>365</v>
      </c>
      <c r="N18" s="294" t="s">
        <v>365</v>
      </c>
      <c r="O18" s="287" t="s">
        <v>478</v>
      </c>
      <c r="P18" s="289">
        <v>100</v>
      </c>
      <c r="Q18" s="294">
        <v>0</v>
      </c>
      <c r="R18" s="291" t="s">
        <v>365</v>
      </c>
      <c r="S18" s="294" t="s">
        <v>365</v>
      </c>
    </row>
    <row r="19" spans="1:19" s="284" customFormat="1" ht="28.5">
      <c r="A19" s="304" t="s">
        <v>380</v>
      </c>
      <c r="B19" s="277" t="s">
        <v>381</v>
      </c>
      <c r="C19" s="305"/>
      <c r="D19" s="306"/>
      <c r="E19" s="306"/>
      <c r="F19" s="306"/>
      <c r="G19" s="306"/>
      <c r="H19" s="307"/>
      <c r="I19" s="308"/>
      <c r="J19" s="306"/>
      <c r="K19" s="306"/>
      <c r="L19" s="306"/>
      <c r="M19" s="306"/>
      <c r="N19" s="307"/>
      <c r="O19" s="308"/>
      <c r="P19" s="306"/>
      <c r="Q19" s="307"/>
      <c r="R19" s="308"/>
      <c r="S19" s="307"/>
    </row>
    <row r="20" spans="1:19" s="269" customFormat="1" ht="15">
      <c r="A20" s="309"/>
      <c r="B20" s="310" t="s">
        <v>561</v>
      </c>
      <c r="C20" s="311" t="s">
        <v>365</v>
      </c>
      <c r="D20" s="311" t="s">
        <v>365</v>
      </c>
      <c r="E20" s="311" t="s">
        <v>365</v>
      </c>
      <c r="F20" s="311" t="s">
        <v>365</v>
      </c>
      <c r="G20" s="311" t="s">
        <v>365</v>
      </c>
      <c r="H20" s="311" t="s">
        <v>365</v>
      </c>
      <c r="I20" s="312" t="s">
        <v>365</v>
      </c>
      <c r="J20" s="311" t="s">
        <v>365</v>
      </c>
      <c r="K20" s="311" t="s">
        <v>365</v>
      </c>
      <c r="L20" s="311" t="s">
        <v>365</v>
      </c>
      <c r="M20" s="311" t="s">
        <v>365</v>
      </c>
      <c r="N20" s="311" t="s">
        <v>365</v>
      </c>
      <c r="O20" s="312" t="s">
        <v>365</v>
      </c>
      <c r="P20" s="311" t="s">
        <v>365</v>
      </c>
      <c r="Q20" s="311" t="s">
        <v>365</v>
      </c>
      <c r="R20" s="312" t="s">
        <v>365</v>
      </c>
      <c r="S20" s="313" t="s">
        <v>365</v>
      </c>
    </row>
    <row r="21" spans="1:19" s="284" customFormat="1" ht="66" customHeight="1">
      <c r="A21" s="304" t="s">
        <v>382</v>
      </c>
      <c r="B21" s="277" t="s">
        <v>383</v>
      </c>
      <c r="C21" s="305"/>
      <c r="D21" s="306"/>
      <c r="E21" s="306"/>
      <c r="F21" s="306"/>
      <c r="G21" s="306"/>
      <c r="H21" s="307"/>
      <c r="I21" s="308"/>
      <c r="J21" s="306"/>
      <c r="K21" s="306"/>
      <c r="L21" s="306"/>
      <c r="M21" s="306"/>
      <c r="N21" s="307"/>
      <c r="O21" s="308"/>
      <c r="P21" s="306"/>
      <c r="Q21" s="307"/>
      <c r="R21" s="308"/>
      <c r="S21" s="307"/>
    </row>
    <row r="22" spans="1:19" s="269" customFormat="1" ht="15">
      <c r="A22" s="309"/>
      <c r="B22" s="310" t="s">
        <v>561</v>
      </c>
      <c r="C22" s="311" t="s">
        <v>365</v>
      </c>
      <c r="D22" s="311" t="s">
        <v>365</v>
      </c>
      <c r="E22" s="311" t="s">
        <v>365</v>
      </c>
      <c r="F22" s="311" t="s">
        <v>365</v>
      </c>
      <c r="G22" s="311" t="s">
        <v>365</v>
      </c>
      <c r="H22" s="311" t="s">
        <v>365</v>
      </c>
      <c r="I22" s="312" t="s">
        <v>365</v>
      </c>
      <c r="J22" s="311" t="s">
        <v>365</v>
      </c>
      <c r="K22" s="311" t="s">
        <v>365</v>
      </c>
      <c r="L22" s="311" t="s">
        <v>365</v>
      </c>
      <c r="M22" s="311" t="s">
        <v>365</v>
      </c>
      <c r="N22" s="311" t="s">
        <v>365</v>
      </c>
      <c r="O22" s="312" t="s">
        <v>365</v>
      </c>
      <c r="P22" s="311" t="s">
        <v>365</v>
      </c>
      <c r="Q22" s="311" t="s">
        <v>365</v>
      </c>
      <c r="R22" s="312" t="s">
        <v>365</v>
      </c>
      <c r="S22" s="313" t="s">
        <v>365</v>
      </c>
    </row>
    <row r="23" spans="1:19" s="284" customFormat="1" ht="28.5">
      <c r="A23" s="304" t="s">
        <v>384</v>
      </c>
      <c r="B23" s="277" t="s">
        <v>385</v>
      </c>
      <c r="C23" s="305"/>
      <c r="D23" s="306"/>
      <c r="E23" s="306"/>
      <c r="F23" s="306"/>
      <c r="G23" s="306"/>
      <c r="H23" s="307"/>
      <c r="I23" s="308"/>
      <c r="J23" s="306"/>
      <c r="K23" s="306"/>
      <c r="L23" s="306"/>
      <c r="M23" s="306"/>
      <c r="N23" s="307"/>
      <c r="O23" s="308"/>
      <c r="P23" s="306"/>
      <c r="Q23" s="307"/>
      <c r="R23" s="308"/>
      <c r="S23" s="307"/>
    </row>
    <row r="24" spans="1:19" s="319" customFormat="1" ht="66.75" customHeight="1">
      <c r="A24" s="314"/>
      <c r="B24" s="286" t="s">
        <v>386</v>
      </c>
      <c r="C24" s="300" t="s">
        <v>562</v>
      </c>
      <c r="D24" s="289" t="s">
        <v>365</v>
      </c>
      <c r="E24" s="289" t="s">
        <v>365</v>
      </c>
      <c r="F24" s="289" t="s">
        <v>365</v>
      </c>
      <c r="G24" s="315">
        <v>31.08</v>
      </c>
      <c r="H24" s="316">
        <f>G24</f>
        <v>31.08</v>
      </c>
      <c r="I24" s="300" t="s">
        <v>563</v>
      </c>
      <c r="J24" s="289" t="s">
        <v>365</v>
      </c>
      <c r="K24" s="289" t="s">
        <v>365</v>
      </c>
      <c r="L24" s="289" t="s">
        <v>365</v>
      </c>
      <c r="M24" s="317">
        <v>7.67</v>
      </c>
      <c r="N24" s="299">
        <f>M24</f>
        <v>7.67</v>
      </c>
      <c r="O24" s="291" t="s">
        <v>532</v>
      </c>
      <c r="P24" s="301">
        <v>43.8</v>
      </c>
      <c r="Q24" s="299">
        <v>30.2</v>
      </c>
      <c r="R24" s="318">
        <v>55.337000000000003</v>
      </c>
      <c r="S24" s="299" t="s">
        <v>564</v>
      </c>
    </row>
    <row r="25" spans="1:19" s="284" customFormat="1" ht="43.5" customHeight="1">
      <c r="A25" s="304" t="s">
        <v>391</v>
      </c>
      <c r="B25" s="277" t="s">
        <v>565</v>
      </c>
      <c r="C25" s="305"/>
      <c r="D25" s="306"/>
      <c r="E25" s="306"/>
      <c r="F25" s="306"/>
      <c r="G25" s="306"/>
      <c r="H25" s="307"/>
      <c r="I25" s="308"/>
      <c r="J25" s="306"/>
      <c r="K25" s="306"/>
      <c r="L25" s="306"/>
      <c r="M25" s="306"/>
      <c r="N25" s="307"/>
      <c r="O25" s="308"/>
      <c r="P25" s="306"/>
      <c r="Q25" s="307"/>
      <c r="R25" s="308"/>
      <c r="S25" s="307"/>
    </row>
    <row r="26" spans="1:19" s="296" customFormat="1" ht="43.5" customHeight="1">
      <c r="A26" s="320"/>
      <c r="B26" s="321" t="s">
        <v>566</v>
      </c>
      <c r="C26" s="291" t="s">
        <v>567</v>
      </c>
      <c r="D26" s="301">
        <v>780.09</v>
      </c>
      <c r="E26" s="301" t="s">
        <v>365</v>
      </c>
      <c r="F26" s="301" t="s">
        <v>365</v>
      </c>
      <c r="G26" s="301" t="s">
        <v>365</v>
      </c>
      <c r="H26" s="299">
        <f>SUM(D26:G26)</f>
        <v>780.09</v>
      </c>
      <c r="I26" s="300" t="s">
        <v>365</v>
      </c>
      <c r="J26" s="301" t="s">
        <v>365</v>
      </c>
      <c r="K26" s="301" t="s">
        <v>365</v>
      </c>
      <c r="L26" s="301" t="s">
        <v>365</v>
      </c>
      <c r="M26" s="301" t="s">
        <v>365</v>
      </c>
      <c r="N26" s="299" t="s">
        <v>365</v>
      </c>
      <c r="O26" s="291" t="s">
        <v>482</v>
      </c>
      <c r="P26" s="301">
        <v>100</v>
      </c>
      <c r="Q26" s="299">
        <v>0</v>
      </c>
      <c r="R26" s="300" t="s">
        <v>365</v>
      </c>
      <c r="S26" s="299" t="s">
        <v>365</v>
      </c>
    </row>
    <row r="27" spans="1:19" s="325" customFormat="1" ht="30">
      <c r="A27" s="322"/>
      <c r="B27" s="286" t="s">
        <v>395</v>
      </c>
      <c r="C27" s="323" t="s">
        <v>399</v>
      </c>
      <c r="D27" s="288">
        <v>5683.56</v>
      </c>
      <c r="E27" s="289" t="s">
        <v>365</v>
      </c>
      <c r="F27" s="289" t="s">
        <v>365</v>
      </c>
      <c r="G27" s="289" t="s">
        <v>365</v>
      </c>
      <c r="H27" s="292">
        <f>D27</f>
        <v>5683.56</v>
      </c>
      <c r="I27" s="300" t="s">
        <v>365</v>
      </c>
      <c r="J27" s="324" t="s">
        <v>365</v>
      </c>
      <c r="K27" s="301" t="s">
        <v>365</v>
      </c>
      <c r="L27" s="301" t="s">
        <v>365</v>
      </c>
      <c r="M27" s="301" t="s">
        <v>365</v>
      </c>
      <c r="N27" s="292" t="s">
        <v>365</v>
      </c>
      <c r="O27" s="291" t="s">
        <v>483</v>
      </c>
      <c r="P27" s="317">
        <v>0.53</v>
      </c>
      <c r="Q27" s="299">
        <v>0</v>
      </c>
      <c r="R27" s="300" t="s">
        <v>365</v>
      </c>
      <c r="S27" s="299" t="s">
        <v>365</v>
      </c>
    </row>
    <row r="28" spans="1:19" s="284" customFormat="1" ht="33.75" customHeight="1">
      <c r="A28" s="304" t="s">
        <v>400</v>
      </c>
      <c r="B28" s="277" t="s">
        <v>401</v>
      </c>
      <c r="C28" s="305"/>
      <c r="D28" s="306"/>
      <c r="E28" s="306"/>
      <c r="F28" s="306"/>
      <c r="G28" s="306"/>
      <c r="H28" s="307"/>
      <c r="I28" s="308"/>
      <c r="J28" s="306"/>
      <c r="K28" s="306"/>
      <c r="L28" s="306"/>
      <c r="M28" s="306"/>
      <c r="N28" s="307"/>
      <c r="O28" s="308"/>
      <c r="P28" s="306"/>
      <c r="Q28" s="307"/>
      <c r="R28" s="308"/>
      <c r="S28" s="307"/>
    </row>
    <row r="29" spans="1:19" s="325" customFormat="1" ht="85.5" customHeight="1">
      <c r="A29" s="322"/>
      <c r="B29" s="286" t="s">
        <v>402</v>
      </c>
      <c r="C29" s="287" t="s">
        <v>403</v>
      </c>
      <c r="D29" s="324">
        <v>7888.1548269599998</v>
      </c>
      <c r="E29" s="289" t="s">
        <v>365</v>
      </c>
      <c r="F29" s="289" t="s">
        <v>365</v>
      </c>
      <c r="G29" s="289" t="s">
        <v>365</v>
      </c>
      <c r="H29" s="316">
        <f>D29</f>
        <v>7888.1548269599998</v>
      </c>
      <c r="I29" s="287" t="s">
        <v>403</v>
      </c>
      <c r="J29" s="289">
        <v>659.12</v>
      </c>
      <c r="K29" s="289" t="s">
        <v>365</v>
      </c>
      <c r="L29" s="289" t="s">
        <v>365</v>
      </c>
      <c r="M29" s="289" t="s">
        <v>365</v>
      </c>
      <c r="N29" s="299">
        <f>SUM(J29:M29)</f>
        <v>659.12</v>
      </c>
      <c r="O29" s="291" t="s">
        <v>485</v>
      </c>
      <c r="P29" s="301">
        <v>100</v>
      </c>
      <c r="Q29" s="299">
        <v>100</v>
      </c>
      <c r="R29" s="300" t="s">
        <v>365</v>
      </c>
      <c r="S29" s="299" t="s">
        <v>365</v>
      </c>
    </row>
    <row r="30" spans="1:19" s="284" customFormat="1" ht="42.75">
      <c r="A30" s="304" t="s">
        <v>410</v>
      </c>
      <c r="B30" s="277" t="s">
        <v>411</v>
      </c>
      <c r="C30" s="305"/>
      <c r="D30" s="306"/>
      <c r="E30" s="306"/>
      <c r="F30" s="306"/>
      <c r="G30" s="306"/>
      <c r="H30" s="307"/>
      <c r="I30" s="308"/>
      <c r="J30" s="306"/>
      <c r="K30" s="306"/>
      <c r="L30" s="306"/>
      <c r="M30" s="306"/>
      <c r="N30" s="307"/>
      <c r="O30" s="308"/>
      <c r="P30" s="306"/>
      <c r="Q30" s="307"/>
      <c r="R30" s="308"/>
      <c r="S30" s="307"/>
    </row>
    <row r="31" spans="1:19" s="284" customFormat="1" ht="17.25" customHeight="1" thickBot="1">
      <c r="A31" s="143"/>
      <c r="B31" s="326" t="s">
        <v>561</v>
      </c>
      <c r="C31" s="327" t="s">
        <v>365</v>
      </c>
      <c r="D31" s="328" t="s">
        <v>365</v>
      </c>
      <c r="E31" s="328" t="s">
        <v>365</v>
      </c>
      <c r="F31" s="328" t="s">
        <v>365</v>
      </c>
      <c r="G31" s="328" t="s">
        <v>365</v>
      </c>
      <c r="H31" s="329" t="s">
        <v>365</v>
      </c>
      <c r="I31" s="327" t="s">
        <v>365</v>
      </c>
      <c r="J31" s="328" t="s">
        <v>365</v>
      </c>
      <c r="K31" s="328" t="s">
        <v>365</v>
      </c>
      <c r="L31" s="328" t="s">
        <v>365</v>
      </c>
      <c r="M31" s="328" t="s">
        <v>365</v>
      </c>
      <c r="N31" s="329" t="s">
        <v>365</v>
      </c>
      <c r="O31" s="327" t="s">
        <v>365</v>
      </c>
      <c r="P31" s="328" t="s">
        <v>365</v>
      </c>
      <c r="Q31" s="329" t="s">
        <v>365</v>
      </c>
      <c r="R31" s="327" t="s">
        <v>365</v>
      </c>
      <c r="S31" s="329" t="s">
        <v>365</v>
      </c>
    </row>
    <row r="32" spans="1:19" ht="15.7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</row>
    <row r="33" spans="1:19" ht="15">
      <c r="A33" s="330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</row>
    <row r="34" spans="1:19" ht="21.75" customHeight="1">
      <c r="A34" s="509" t="s">
        <v>568</v>
      </c>
      <c r="B34" s="509"/>
      <c r="C34" s="509"/>
      <c r="D34" s="509"/>
      <c r="E34" s="509"/>
      <c r="F34" s="509"/>
      <c r="G34" s="509"/>
      <c r="H34" s="509"/>
      <c r="I34" s="509"/>
      <c r="J34" s="509"/>
      <c r="K34" s="331"/>
      <c r="L34" s="331"/>
      <c r="M34" s="331"/>
      <c r="N34" s="331"/>
      <c r="O34" s="331"/>
      <c r="P34" s="331"/>
      <c r="Q34" s="331"/>
      <c r="R34" s="331"/>
      <c r="S34" s="331"/>
    </row>
  </sheetData>
  <sheetProtection password="833F" sheet="1"/>
  <mergeCells count="16">
    <mergeCell ref="A5:T5"/>
    <mergeCell ref="A6:E6"/>
    <mergeCell ref="A7:E7"/>
    <mergeCell ref="A9:A11"/>
    <mergeCell ref="B9:B11"/>
    <mergeCell ref="C9:H9"/>
    <mergeCell ref="I9:N9"/>
    <mergeCell ref="O9:Q9"/>
    <mergeCell ref="R9:S10"/>
    <mergeCell ref="C10:C11"/>
    <mergeCell ref="D10:H10"/>
    <mergeCell ref="I10:I11"/>
    <mergeCell ref="J10:N10"/>
    <mergeCell ref="O10:O11"/>
    <mergeCell ref="P10:Q10"/>
    <mergeCell ref="A34:J34"/>
  </mergeCells>
  <printOptions horizontalCentered="1"/>
  <pageMargins left="0" right="0.39" top="0.27559055118110237" bottom="0.19685039370078741" header="0.15748031496062992" footer="0.23622047244094491"/>
  <pageSetup paperSize="9" scale="4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view="pageBreakPreview" zoomScale="89" zoomScaleNormal="100" zoomScaleSheetLayoutView="89" workbookViewId="0">
      <selection activeCell="A5" sqref="A5:T5"/>
    </sheetView>
  </sheetViews>
  <sheetFormatPr defaultRowHeight="14.25"/>
  <cols>
    <col min="1" max="1" width="5" style="267" customWidth="1"/>
    <col min="2" max="2" width="81" style="267" customWidth="1"/>
    <col min="3" max="3" width="16.7109375" style="267" customWidth="1"/>
    <col min="4" max="4" width="17.140625" style="267" bestFit="1" customWidth="1"/>
    <col min="5" max="5" width="12.5703125" style="267" customWidth="1"/>
    <col min="6" max="6" width="11.42578125" style="267" customWidth="1"/>
    <col min="7" max="7" width="12.28515625" style="267" customWidth="1"/>
    <col min="8" max="8" width="13.42578125" style="267" bestFit="1" customWidth="1"/>
    <col min="9" max="9" width="14.85546875" style="267" customWidth="1"/>
    <col min="10" max="10" width="14.28515625" style="267" customWidth="1"/>
    <col min="11" max="11" width="12" style="267" customWidth="1"/>
    <col min="12" max="12" width="11.28515625" style="267" customWidth="1"/>
    <col min="13" max="13" width="11" style="267" customWidth="1"/>
    <col min="14" max="14" width="12.140625" style="267" bestFit="1" customWidth="1"/>
    <col min="15" max="15" width="32.85546875" style="267" customWidth="1"/>
    <col min="16" max="16" width="13.42578125" style="267" customWidth="1"/>
    <col min="17" max="17" width="13.140625" style="267" customWidth="1"/>
    <col min="18" max="18" width="15" style="267" customWidth="1"/>
    <col min="19" max="19" width="21" style="267" customWidth="1"/>
    <col min="20" max="16384" width="9.140625" style="267"/>
  </cols>
  <sheetData>
    <row r="1" spans="1:20" ht="15.75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6" t="s">
        <v>543</v>
      </c>
    </row>
    <row r="2" spans="1:20" ht="15.7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6" t="s">
        <v>339</v>
      </c>
    </row>
    <row r="3" spans="1:20" ht="15.7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6" t="s">
        <v>340</v>
      </c>
    </row>
    <row r="4" spans="1:20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6" t="s">
        <v>544</v>
      </c>
    </row>
    <row r="5" spans="1:20" ht="21.75" customHeight="1">
      <c r="A5" s="510" t="s">
        <v>570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</row>
    <row r="6" spans="1:20" s="269" customFormat="1" ht="20.25" customHeight="1">
      <c r="A6" s="511" t="s">
        <v>546</v>
      </c>
      <c r="B6" s="511"/>
      <c r="C6" s="511"/>
      <c r="D6" s="511"/>
      <c r="E6" s="511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</row>
    <row r="7" spans="1:20" s="269" customFormat="1" ht="20.25" customHeight="1">
      <c r="A7" s="511" t="s">
        <v>547</v>
      </c>
      <c r="B7" s="511"/>
      <c r="C7" s="511"/>
      <c r="D7" s="511"/>
      <c r="E7" s="511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</row>
    <row r="8" spans="1:20" ht="16.5" thickBot="1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</row>
    <row r="9" spans="1:20" s="270" customFormat="1" ht="41.25" customHeight="1">
      <c r="A9" s="512" t="s">
        <v>343</v>
      </c>
      <c r="B9" s="513" t="s">
        <v>344</v>
      </c>
      <c r="C9" s="512" t="s">
        <v>548</v>
      </c>
      <c r="D9" s="514"/>
      <c r="E9" s="514"/>
      <c r="F9" s="514"/>
      <c r="G9" s="514"/>
      <c r="H9" s="513"/>
      <c r="I9" s="512" t="s">
        <v>549</v>
      </c>
      <c r="J9" s="514"/>
      <c r="K9" s="514"/>
      <c r="L9" s="514"/>
      <c r="M9" s="514"/>
      <c r="N9" s="513"/>
      <c r="O9" s="512" t="s">
        <v>550</v>
      </c>
      <c r="P9" s="514"/>
      <c r="Q9" s="513"/>
      <c r="R9" s="515" t="s">
        <v>551</v>
      </c>
      <c r="S9" s="516"/>
    </row>
    <row r="10" spans="1:20" s="270" customFormat="1" ht="37.5" customHeight="1">
      <c r="A10" s="506"/>
      <c r="B10" s="508"/>
      <c r="C10" s="506" t="s">
        <v>352</v>
      </c>
      <c r="D10" s="503" t="s">
        <v>353</v>
      </c>
      <c r="E10" s="504"/>
      <c r="F10" s="504"/>
      <c r="G10" s="504"/>
      <c r="H10" s="505"/>
      <c r="I10" s="506" t="s">
        <v>352</v>
      </c>
      <c r="J10" s="503" t="s">
        <v>353</v>
      </c>
      <c r="K10" s="504"/>
      <c r="L10" s="504"/>
      <c r="M10" s="504"/>
      <c r="N10" s="505"/>
      <c r="O10" s="506" t="s">
        <v>34</v>
      </c>
      <c r="P10" s="507" t="s">
        <v>552</v>
      </c>
      <c r="Q10" s="508"/>
      <c r="R10" s="517"/>
      <c r="S10" s="518"/>
    </row>
    <row r="11" spans="1:20" s="275" customFormat="1" ht="82.5" customHeight="1">
      <c r="A11" s="506"/>
      <c r="B11" s="508"/>
      <c r="C11" s="506"/>
      <c r="D11" s="274" t="s">
        <v>354</v>
      </c>
      <c r="E11" s="273" t="s">
        <v>355</v>
      </c>
      <c r="F11" s="273" t="s">
        <v>356</v>
      </c>
      <c r="G11" s="273" t="s">
        <v>357</v>
      </c>
      <c r="H11" s="272" t="s">
        <v>358</v>
      </c>
      <c r="I11" s="506"/>
      <c r="J11" s="274" t="s">
        <v>354</v>
      </c>
      <c r="K11" s="273" t="s">
        <v>355</v>
      </c>
      <c r="L11" s="273" t="s">
        <v>356</v>
      </c>
      <c r="M11" s="273" t="s">
        <v>357</v>
      </c>
      <c r="N11" s="272" t="s">
        <v>358</v>
      </c>
      <c r="O11" s="506"/>
      <c r="P11" s="273" t="s">
        <v>553</v>
      </c>
      <c r="Q11" s="272" t="s">
        <v>554</v>
      </c>
      <c r="R11" s="271" t="s">
        <v>350</v>
      </c>
      <c r="S11" s="272" t="s">
        <v>351</v>
      </c>
    </row>
    <row r="12" spans="1:20" s="284" customFormat="1" ht="57">
      <c r="A12" s="276" t="s">
        <v>359</v>
      </c>
      <c r="B12" s="277" t="s">
        <v>555</v>
      </c>
      <c r="C12" s="276"/>
      <c r="D12" s="278"/>
      <c r="E12" s="278"/>
      <c r="F12" s="278"/>
      <c r="G12" s="279"/>
      <c r="H12" s="280"/>
      <c r="I12" s="281"/>
      <c r="J12" s="279"/>
      <c r="K12" s="279"/>
      <c r="L12" s="279"/>
      <c r="M12" s="279"/>
      <c r="N12" s="280"/>
      <c r="O12" s="281"/>
      <c r="P12" s="279"/>
      <c r="Q12" s="280"/>
      <c r="R12" s="282"/>
      <c r="S12" s="283"/>
    </row>
    <row r="13" spans="1:20" s="332" customFormat="1" ht="45">
      <c r="A13" s="285"/>
      <c r="B13" s="286" t="s">
        <v>362</v>
      </c>
      <c r="C13" s="287" t="s">
        <v>367</v>
      </c>
      <c r="D13" s="288">
        <v>3909.9319999999998</v>
      </c>
      <c r="E13" s="289" t="s">
        <v>365</v>
      </c>
      <c r="F13" s="289" t="s">
        <v>365</v>
      </c>
      <c r="G13" s="289" t="s">
        <v>365</v>
      </c>
      <c r="H13" s="290">
        <f>D13</f>
        <v>3909.9319999999998</v>
      </c>
      <c r="I13" s="287" t="s">
        <v>367</v>
      </c>
      <c r="J13" s="288">
        <v>3833.779</v>
      </c>
      <c r="K13" s="289" t="s">
        <v>365</v>
      </c>
      <c r="L13" s="289" t="s">
        <v>365</v>
      </c>
      <c r="M13" s="289" t="s">
        <v>365</v>
      </c>
      <c r="N13" s="292">
        <f>J13</f>
        <v>3833.779</v>
      </c>
      <c r="O13" s="293" t="s">
        <v>474</v>
      </c>
      <c r="P13" s="289">
        <v>100</v>
      </c>
      <c r="Q13" s="294">
        <v>100</v>
      </c>
      <c r="R13" s="291" t="s">
        <v>365</v>
      </c>
      <c r="S13" s="294" t="s">
        <v>365</v>
      </c>
      <c r="T13" s="295"/>
    </row>
    <row r="14" spans="1:20" s="332" customFormat="1" ht="60">
      <c r="A14" s="285"/>
      <c r="B14" s="286" t="s">
        <v>368</v>
      </c>
      <c r="C14" s="297" t="s">
        <v>371</v>
      </c>
      <c r="D14" s="298">
        <v>449.44900000000001</v>
      </c>
      <c r="E14" s="289" t="s">
        <v>365</v>
      </c>
      <c r="F14" s="289" t="s">
        <v>365</v>
      </c>
      <c r="G14" s="289" t="s">
        <v>365</v>
      </c>
      <c r="H14" s="290">
        <f>D14</f>
        <v>449.44900000000001</v>
      </c>
      <c r="I14" s="297" t="s">
        <v>371</v>
      </c>
      <c r="J14" s="298">
        <v>430</v>
      </c>
      <c r="K14" s="289" t="s">
        <v>365</v>
      </c>
      <c r="L14" s="289" t="s">
        <v>365</v>
      </c>
      <c r="M14" s="289" t="s">
        <v>365</v>
      </c>
      <c r="N14" s="292">
        <f>J14</f>
        <v>430</v>
      </c>
      <c r="O14" s="291" t="s">
        <v>476</v>
      </c>
      <c r="P14" s="289">
        <v>100</v>
      </c>
      <c r="Q14" s="294">
        <v>100</v>
      </c>
      <c r="R14" s="291" t="s">
        <v>365</v>
      </c>
      <c r="S14" s="294" t="s">
        <v>365</v>
      </c>
    </row>
    <row r="15" spans="1:20" s="296" customFormat="1" ht="30">
      <c r="A15" s="285"/>
      <c r="B15" s="286" t="s">
        <v>556</v>
      </c>
      <c r="C15" s="297" t="s">
        <v>557</v>
      </c>
      <c r="D15" s="298">
        <v>2549.1999999999998</v>
      </c>
      <c r="E15" s="289" t="s">
        <v>365</v>
      </c>
      <c r="F15" s="289" t="s">
        <v>365</v>
      </c>
      <c r="G15" s="289" t="s">
        <v>365</v>
      </c>
      <c r="H15" s="290">
        <f>SUM(D15:G15)</f>
        <v>2549.1999999999998</v>
      </c>
      <c r="I15" s="297" t="s">
        <v>557</v>
      </c>
      <c r="J15" s="289">
        <v>699.67</v>
      </c>
      <c r="K15" s="289" t="s">
        <v>365</v>
      </c>
      <c r="L15" s="289" t="s">
        <v>365</v>
      </c>
      <c r="M15" s="289" t="s">
        <v>365</v>
      </c>
      <c r="N15" s="299">
        <f>SUM(J15:M15)</f>
        <v>699.67</v>
      </c>
      <c r="O15" s="291" t="s">
        <v>478</v>
      </c>
      <c r="P15" s="289">
        <v>100</v>
      </c>
      <c r="Q15" s="294">
        <v>50</v>
      </c>
      <c r="R15" s="291" t="s">
        <v>365</v>
      </c>
      <c r="S15" s="294" t="s">
        <v>365</v>
      </c>
    </row>
    <row r="16" spans="1:20" s="296" customFormat="1" ht="45">
      <c r="A16" s="285"/>
      <c r="B16" s="286" t="s">
        <v>374</v>
      </c>
      <c r="C16" s="287" t="s">
        <v>376</v>
      </c>
      <c r="D16" s="288">
        <v>9135.33</v>
      </c>
      <c r="E16" s="289" t="s">
        <v>365</v>
      </c>
      <c r="F16" s="289" t="s">
        <v>365</v>
      </c>
      <c r="G16" s="289" t="s">
        <v>365</v>
      </c>
      <c r="H16" s="290">
        <f>D16</f>
        <v>9135.33</v>
      </c>
      <c r="I16" s="287" t="s">
        <v>376</v>
      </c>
      <c r="J16" s="301">
        <v>4393.83</v>
      </c>
      <c r="K16" s="301" t="s">
        <v>365</v>
      </c>
      <c r="L16" s="301" t="s">
        <v>365</v>
      </c>
      <c r="M16" s="301" t="s">
        <v>365</v>
      </c>
      <c r="N16" s="299">
        <f>SUM(J16:M16)</f>
        <v>4393.83</v>
      </c>
      <c r="O16" s="293" t="s">
        <v>474</v>
      </c>
      <c r="P16" s="289">
        <v>100</v>
      </c>
      <c r="Q16" s="294">
        <v>85</v>
      </c>
      <c r="R16" s="291" t="s">
        <v>365</v>
      </c>
      <c r="S16" s="294" t="s">
        <v>365</v>
      </c>
    </row>
    <row r="17" spans="1:19" s="296" customFormat="1" ht="75">
      <c r="A17" s="302"/>
      <c r="B17" s="303" t="s">
        <v>377</v>
      </c>
      <c r="C17" s="287" t="s">
        <v>558</v>
      </c>
      <c r="D17" s="298">
        <v>945.69</v>
      </c>
      <c r="E17" s="289" t="s">
        <v>365</v>
      </c>
      <c r="F17" s="289" t="s">
        <v>365</v>
      </c>
      <c r="G17" s="289" t="s">
        <v>365</v>
      </c>
      <c r="H17" s="290">
        <f>D17</f>
        <v>945.69</v>
      </c>
      <c r="I17" s="291" t="s">
        <v>365</v>
      </c>
      <c r="J17" s="289" t="s">
        <v>365</v>
      </c>
      <c r="K17" s="289" t="s">
        <v>365</v>
      </c>
      <c r="L17" s="289" t="s">
        <v>365</v>
      </c>
      <c r="M17" s="289" t="s">
        <v>365</v>
      </c>
      <c r="N17" s="294" t="s">
        <v>365</v>
      </c>
      <c r="O17" s="287" t="s">
        <v>559</v>
      </c>
      <c r="P17" s="289">
        <v>100</v>
      </c>
      <c r="Q17" s="294">
        <v>0</v>
      </c>
      <c r="R17" s="291" t="s">
        <v>365</v>
      </c>
      <c r="S17" s="294" t="s">
        <v>365</v>
      </c>
    </row>
    <row r="18" spans="1:19" s="296" customFormat="1" ht="30">
      <c r="A18" s="302"/>
      <c r="B18" s="303" t="s">
        <v>560</v>
      </c>
      <c r="C18" s="287" t="s">
        <v>370</v>
      </c>
      <c r="D18" s="288">
        <f>SUM('[3]на 2013г'!$K$101)/1000</f>
        <v>367.86900000000003</v>
      </c>
      <c r="E18" s="289" t="s">
        <v>365</v>
      </c>
      <c r="F18" s="289" t="s">
        <v>365</v>
      </c>
      <c r="G18" s="289" t="s">
        <v>365</v>
      </c>
      <c r="H18" s="290">
        <f>D18</f>
        <v>367.86900000000003</v>
      </c>
      <c r="I18" s="291" t="s">
        <v>365</v>
      </c>
      <c r="J18" s="289" t="s">
        <v>365</v>
      </c>
      <c r="K18" s="289" t="s">
        <v>365</v>
      </c>
      <c r="L18" s="289" t="s">
        <v>365</v>
      </c>
      <c r="M18" s="289" t="s">
        <v>365</v>
      </c>
      <c r="N18" s="294" t="s">
        <v>365</v>
      </c>
      <c r="O18" s="287" t="s">
        <v>478</v>
      </c>
      <c r="P18" s="289">
        <v>100</v>
      </c>
      <c r="Q18" s="294">
        <v>0</v>
      </c>
      <c r="R18" s="291" t="s">
        <v>365</v>
      </c>
      <c r="S18" s="294" t="s">
        <v>365</v>
      </c>
    </row>
    <row r="19" spans="1:19" s="284" customFormat="1" ht="28.5">
      <c r="A19" s="304" t="s">
        <v>380</v>
      </c>
      <c r="B19" s="277" t="s">
        <v>381</v>
      </c>
      <c r="C19" s="305"/>
      <c r="D19" s="306"/>
      <c r="E19" s="306"/>
      <c r="F19" s="306"/>
      <c r="G19" s="306"/>
      <c r="H19" s="307"/>
      <c r="I19" s="308"/>
      <c r="J19" s="306"/>
      <c r="K19" s="306"/>
      <c r="L19" s="306"/>
      <c r="M19" s="306"/>
      <c r="N19" s="307"/>
      <c r="O19" s="308"/>
      <c r="P19" s="306"/>
      <c r="Q19" s="307"/>
      <c r="R19" s="308"/>
      <c r="S19" s="307"/>
    </row>
    <row r="20" spans="1:19" s="269" customFormat="1" ht="15">
      <c r="A20" s="309"/>
      <c r="B20" s="310" t="s">
        <v>561</v>
      </c>
      <c r="C20" s="311" t="s">
        <v>365</v>
      </c>
      <c r="D20" s="311" t="s">
        <v>365</v>
      </c>
      <c r="E20" s="311" t="s">
        <v>365</v>
      </c>
      <c r="F20" s="311" t="s">
        <v>365</v>
      </c>
      <c r="G20" s="311" t="s">
        <v>365</v>
      </c>
      <c r="H20" s="311" t="s">
        <v>365</v>
      </c>
      <c r="I20" s="312" t="s">
        <v>365</v>
      </c>
      <c r="J20" s="311" t="s">
        <v>365</v>
      </c>
      <c r="K20" s="311" t="s">
        <v>365</v>
      </c>
      <c r="L20" s="311" t="s">
        <v>365</v>
      </c>
      <c r="M20" s="311" t="s">
        <v>365</v>
      </c>
      <c r="N20" s="311" t="s">
        <v>365</v>
      </c>
      <c r="O20" s="312" t="s">
        <v>365</v>
      </c>
      <c r="P20" s="311" t="s">
        <v>365</v>
      </c>
      <c r="Q20" s="311" t="s">
        <v>365</v>
      </c>
      <c r="R20" s="312" t="s">
        <v>365</v>
      </c>
      <c r="S20" s="313" t="s">
        <v>365</v>
      </c>
    </row>
    <row r="21" spans="1:19" s="284" customFormat="1" ht="66" customHeight="1">
      <c r="A21" s="304" t="s">
        <v>382</v>
      </c>
      <c r="B21" s="277" t="s">
        <v>383</v>
      </c>
      <c r="C21" s="305"/>
      <c r="D21" s="306"/>
      <c r="E21" s="306"/>
      <c r="F21" s="306"/>
      <c r="G21" s="306"/>
      <c r="H21" s="307"/>
      <c r="I21" s="308"/>
      <c r="J21" s="306"/>
      <c r="K21" s="306"/>
      <c r="L21" s="306"/>
      <c r="M21" s="306"/>
      <c r="N21" s="307"/>
      <c r="O21" s="308"/>
      <c r="P21" s="306"/>
      <c r="Q21" s="307"/>
      <c r="R21" s="308"/>
      <c r="S21" s="307"/>
    </row>
    <row r="22" spans="1:19" s="269" customFormat="1" ht="15">
      <c r="A22" s="309"/>
      <c r="B22" s="310" t="s">
        <v>561</v>
      </c>
      <c r="C22" s="311" t="s">
        <v>365</v>
      </c>
      <c r="D22" s="311" t="s">
        <v>365</v>
      </c>
      <c r="E22" s="311" t="s">
        <v>365</v>
      </c>
      <c r="F22" s="311" t="s">
        <v>365</v>
      </c>
      <c r="G22" s="311" t="s">
        <v>365</v>
      </c>
      <c r="H22" s="311" t="s">
        <v>365</v>
      </c>
      <c r="I22" s="312" t="s">
        <v>365</v>
      </c>
      <c r="J22" s="311" t="s">
        <v>365</v>
      </c>
      <c r="K22" s="311" t="s">
        <v>365</v>
      </c>
      <c r="L22" s="311" t="s">
        <v>365</v>
      </c>
      <c r="M22" s="311" t="s">
        <v>365</v>
      </c>
      <c r="N22" s="311" t="s">
        <v>365</v>
      </c>
      <c r="O22" s="312" t="s">
        <v>365</v>
      </c>
      <c r="P22" s="311" t="s">
        <v>365</v>
      </c>
      <c r="Q22" s="311" t="s">
        <v>365</v>
      </c>
      <c r="R22" s="312" t="s">
        <v>365</v>
      </c>
      <c r="S22" s="313" t="s">
        <v>365</v>
      </c>
    </row>
    <row r="23" spans="1:19" s="284" customFormat="1" ht="28.5">
      <c r="A23" s="304" t="s">
        <v>384</v>
      </c>
      <c r="B23" s="277" t="s">
        <v>385</v>
      </c>
      <c r="C23" s="305"/>
      <c r="D23" s="306"/>
      <c r="E23" s="306"/>
      <c r="F23" s="306"/>
      <c r="G23" s="306"/>
      <c r="H23" s="307"/>
      <c r="I23" s="308"/>
      <c r="J23" s="306"/>
      <c r="K23" s="306"/>
      <c r="L23" s="306"/>
      <c r="M23" s="306"/>
      <c r="N23" s="307"/>
      <c r="O23" s="308"/>
      <c r="P23" s="306"/>
      <c r="Q23" s="307"/>
      <c r="R23" s="308"/>
      <c r="S23" s="307"/>
    </row>
    <row r="24" spans="1:19" s="319" customFormat="1" ht="66.75" customHeight="1">
      <c r="A24" s="314"/>
      <c r="B24" s="286" t="s">
        <v>386</v>
      </c>
      <c r="C24" s="300" t="s">
        <v>562</v>
      </c>
      <c r="D24" s="289" t="s">
        <v>365</v>
      </c>
      <c r="E24" s="289" t="s">
        <v>365</v>
      </c>
      <c r="F24" s="289" t="s">
        <v>365</v>
      </c>
      <c r="G24" s="315">
        <v>31.08</v>
      </c>
      <c r="H24" s="316">
        <f>G24</f>
        <v>31.08</v>
      </c>
      <c r="I24" s="300" t="s">
        <v>563</v>
      </c>
      <c r="J24" s="289" t="s">
        <v>365</v>
      </c>
      <c r="K24" s="289" t="s">
        <v>365</v>
      </c>
      <c r="L24" s="289" t="s">
        <v>365</v>
      </c>
      <c r="M24" s="317">
        <v>7.67</v>
      </c>
      <c r="N24" s="299">
        <f>M24</f>
        <v>7.67</v>
      </c>
      <c r="O24" s="291" t="s">
        <v>532</v>
      </c>
      <c r="P24" s="301">
        <v>43.8</v>
      </c>
      <c r="Q24" s="333">
        <v>34.76</v>
      </c>
      <c r="R24" s="334">
        <v>110.68</v>
      </c>
      <c r="S24" s="299" t="s">
        <v>571</v>
      </c>
    </row>
    <row r="25" spans="1:19" s="284" customFormat="1" ht="43.5" customHeight="1">
      <c r="A25" s="304" t="s">
        <v>391</v>
      </c>
      <c r="B25" s="277" t="s">
        <v>565</v>
      </c>
      <c r="C25" s="305"/>
      <c r="D25" s="306"/>
      <c r="E25" s="306"/>
      <c r="F25" s="306"/>
      <c r="G25" s="306"/>
      <c r="H25" s="307"/>
      <c r="I25" s="308"/>
      <c r="J25" s="306"/>
      <c r="K25" s="306"/>
      <c r="L25" s="306"/>
      <c r="M25" s="306"/>
      <c r="N25" s="307"/>
      <c r="O25" s="308"/>
      <c r="P25" s="306"/>
      <c r="Q25" s="307"/>
      <c r="R25" s="308"/>
      <c r="S25" s="307"/>
    </row>
    <row r="26" spans="1:19" s="296" customFormat="1" ht="43.5" customHeight="1">
      <c r="A26" s="320"/>
      <c r="B26" s="321" t="s">
        <v>566</v>
      </c>
      <c r="C26" s="291" t="s">
        <v>567</v>
      </c>
      <c r="D26" s="301">
        <v>780.09</v>
      </c>
      <c r="E26" s="301" t="s">
        <v>365</v>
      </c>
      <c r="F26" s="301" t="s">
        <v>365</v>
      </c>
      <c r="G26" s="301" t="s">
        <v>365</v>
      </c>
      <c r="H26" s="299">
        <f>SUM(D26:G26)</f>
        <v>780.09</v>
      </c>
      <c r="I26" s="300" t="s">
        <v>365</v>
      </c>
      <c r="J26" s="301" t="s">
        <v>365</v>
      </c>
      <c r="K26" s="301" t="s">
        <v>365</v>
      </c>
      <c r="L26" s="301" t="s">
        <v>365</v>
      </c>
      <c r="M26" s="301" t="s">
        <v>365</v>
      </c>
      <c r="N26" s="299" t="s">
        <v>365</v>
      </c>
      <c r="O26" s="291" t="s">
        <v>482</v>
      </c>
      <c r="P26" s="301">
        <v>100</v>
      </c>
      <c r="Q26" s="299">
        <v>0</v>
      </c>
      <c r="R26" s="300" t="s">
        <v>365</v>
      </c>
      <c r="S26" s="299" t="s">
        <v>365</v>
      </c>
    </row>
    <row r="27" spans="1:19" s="325" customFormat="1" ht="30">
      <c r="A27" s="322"/>
      <c r="B27" s="286" t="s">
        <v>395</v>
      </c>
      <c r="C27" s="323" t="s">
        <v>399</v>
      </c>
      <c r="D27" s="288">
        <v>5683.56</v>
      </c>
      <c r="E27" s="289" t="s">
        <v>365</v>
      </c>
      <c r="F27" s="289" t="s">
        <v>365</v>
      </c>
      <c r="G27" s="289" t="s">
        <v>365</v>
      </c>
      <c r="H27" s="292">
        <f>D27</f>
        <v>5683.56</v>
      </c>
      <c r="I27" s="300">
        <v>0.3</v>
      </c>
      <c r="J27" s="324">
        <v>2772.23</v>
      </c>
      <c r="K27" s="301" t="s">
        <v>365</v>
      </c>
      <c r="L27" s="301" t="s">
        <v>365</v>
      </c>
      <c r="M27" s="301" t="s">
        <v>365</v>
      </c>
      <c r="N27" s="299">
        <f>SUM(J27:M27)</f>
        <v>2772.23</v>
      </c>
      <c r="O27" s="291" t="s">
        <v>483</v>
      </c>
      <c r="P27" s="317">
        <v>0.53</v>
      </c>
      <c r="Q27" s="299">
        <v>0</v>
      </c>
      <c r="R27" s="300" t="s">
        <v>365</v>
      </c>
      <c r="S27" s="299" t="s">
        <v>365</v>
      </c>
    </row>
    <row r="28" spans="1:19" s="284" customFormat="1" ht="33.75" customHeight="1">
      <c r="A28" s="304" t="s">
        <v>400</v>
      </c>
      <c r="B28" s="277" t="s">
        <v>401</v>
      </c>
      <c r="C28" s="305"/>
      <c r="D28" s="306"/>
      <c r="E28" s="306"/>
      <c r="F28" s="306"/>
      <c r="G28" s="306"/>
      <c r="H28" s="307"/>
      <c r="I28" s="308"/>
      <c r="J28" s="306"/>
      <c r="K28" s="306"/>
      <c r="L28" s="306"/>
      <c r="M28" s="306"/>
      <c r="N28" s="307"/>
      <c r="O28" s="308"/>
      <c r="P28" s="306"/>
      <c r="Q28" s="307"/>
      <c r="R28" s="308"/>
      <c r="S28" s="307"/>
    </row>
    <row r="29" spans="1:19" s="325" customFormat="1" ht="85.5" customHeight="1">
      <c r="A29" s="322"/>
      <c r="B29" s="286" t="s">
        <v>402</v>
      </c>
      <c r="C29" s="287" t="s">
        <v>403</v>
      </c>
      <c r="D29" s="324">
        <v>7888.1548269599998</v>
      </c>
      <c r="E29" s="289" t="s">
        <v>365</v>
      </c>
      <c r="F29" s="289" t="s">
        <v>365</v>
      </c>
      <c r="G29" s="289" t="s">
        <v>365</v>
      </c>
      <c r="H29" s="316">
        <f>D29</f>
        <v>7888.1548269599998</v>
      </c>
      <c r="I29" s="287" t="s">
        <v>403</v>
      </c>
      <c r="J29" s="289">
        <v>1761.4</v>
      </c>
      <c r="K29" s="289" t="s">
        <v>365</v>
      </c>
      <c r="L29" s="289" t="s">
        <v>365</v>
      </c>
      <c r="M29" s="289" t="s">
        <v>365</v>
      </c>
      <c r="N29" s="299">
        <f>SUM(J29:M29)</f>
        <v>1761.4</v>
      </c>
      <c r="O29" s="291" t="s">
        <v>485</v>
      </c>
      <c r="P29" s="301">
        <v>100</v>
      </c>
      <c r="Q29" s="299">
        <v>100</v>
      </c>
      <c r="R29" s="300" t="s">
        <v>365</v>
      </c>
      <c r="S29" s="299" t="s">
        <v>365</v>
      </c>
    </row>
    <row r="30" spans="1:19" s="284" customFormat="1" ht="42.75">
      <c r="A30" s="304" t="s">
        <v>410</v>
      </c>
      <c r="B30" s="277" t="s">
        <v>411</v>
      </c>
      <c r="C30" s="305"/>
      <c r="D30" s="306"/>
      <c r="E30" s="306"/>
      <c r="F30" s="306"/>
      <c r="G30" s="306"/>
      <c r="H30" s="307"/>
      <c r="I30" s="308"/>
      <c r="J30" s="306"/>
      <c r="K30" s="306"/>
      <c r="L30" s="306"/>
      <c r="M30" s="306"/>
      <c r="N30" s="307"/>
      <c r="O30" s="308"/>
      <c r="P30" s="306"/>
      <c r="Q30" s="307"/>
      <c r="R30" s="308"/>
      <c r="S30" s="307"/>
    </row>
    <row r="31" spans="1:19" s="284" customFormat="1" ht="17.25" customHeight="1" thickBot="1">
      <c r="A31" s="143"/>
      <c r="B31" s="326" t="s">
        <v>561</v>
      </c>
      <c r="C31" s="327" t="s">
        <v>365</v>
      </c>
      <c r="D31" s="328" t="s">
        <v>365</v>
      </c>
      <c r="E31" s="328" t="s">
        <v>365</v>
      </c>
      <c r="F31" s="328" t="s">
        <v>365</v>
      </c>
      <c r="G31" s="328" t="s">
        <v>365</v>
      </c>
      <c r="H31" s="329" t="s">
        <v>365</v>
      </c>
      <c r="I31" s="327" t="s">
        <v>365</v>
      </c>
      <c r="J31" s="328" t="s">
        <v>365</v>
      </c>
      <c r="K31" s="328" t="s">
        <v>365</v>
      </c>
      <c r="L31" s="328" t="s">
        <v>365</v>
      </c>
      <c r="M31" s="328" t="s">
        <v>365</v>
      </c>
      <c r="N31" s="329" t="s">
        <v>365</v>
      </c>
      <c r="O31" s="327" t="s">
        <v>365</v>
      </c>
      <c r="P31" s="328" t="s">
        <v>365</v>
      </c>
      <c r="Q31" s="329" t="s">
        <v>365</v>
      </c>
      <c r="R31" s="327" t="s">
        <v>365</v>
      </c>
      <c r="S31" s="329" t="s">
        <v>365</v>
      </c>
    </row>
    <row r="32" spans="1:19" ht="15.7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</row>
    <row r="33" spans="1:19" ht="15">
      <c r="A33" s="330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</row>
    <row r="34" spans="1:19" ht="21.75" customHeight="1">
      <c r="A34" s="509" t="s">
        <v>568</v>
      </c>
      <c r="B34" s="509"/>
      <c r="C34" s="509"/>
      <c r="D34" s="509"/>
      <c r="E34" s="509"/>
      <c r="F34" s="509"/>
      <c r="G34" s="509"/>
      <c r="H34" s="509"/>
      <c r="I34" s="509"/>
      <c r="J34" s="509"/>
      <c r="K34" s="331"/>
      <c r="L34" s="331"/>
      <c r="M34" s="331"/>
      <c r="N34" s="331"/>
      <c r="O34" s="331"/>
      <c r="P34" s="331"/>
      <c r="Q34" s="331"/>
      <c r="R34" s="331"/>
      <c r="S34" s="331"/>
    </row>
    <row r="35" spans="1:19" ht="29.25" customHeight="1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</row>
  </sheetData>
  <sheetProtection password="833F" sheet="1"/>
  <mergeCells count="16">
    <mergeCell ref="A5:T5"/>
    <mergeCell ref="A6:E6"/>
    <mergeCell ref="A7:E7"/>
    <mergeCell ref="A9:A11"/>
    <mergeCell ref="B9:B11"/>
    <mergeCell ref="C9:H9"/>
    <mergeCell ref="I9:N9"/>
    <mergeCell ref="O9:Q9"/>
    <mergeCell ref="R9:S10"/>
    <mergeCell ref="C10:C11"/>
    <mergeCell ref="D10:H10"/>
    <mergeCell ref="I10:I11"/>
    <mergeCell ref="J10:N10"/>
    <mergeCell ref="O10:O11"/>
    <mergeCell ref="P10:Q10"/>
    <mergeCell ref="A34:J34"/>
  </mergeCells>
  <printOptions horizontalCentered="1"/>
  <pageMargins left="0" right="0.39" top="0.27559055118110237" bottom="0.19685039370078741" header="0.15748031496062992" footer="0.23622047244094491"/>
  <pageSetup paperSize="9" scale="4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I72"/>
  <sheetViews>
    <sheetView view="pageBreakPreview" topLeftCell="A13" zoomScale="85" zoomScaleNormal="100" zoomScaleSheetLayoutView="85" workbookViewId="0">
      <selection activeCell="A36" sqref="A36:IV45"/>
    </sheetView>
  </sheetViews>
  <sheetFormatPr defaultRowHeight="15"/>
  <cols>
    <col min="1" max="1" width="4.85546875" style="118" customWidth="1"/>
    <col min="2" max="2" width="60.42578125" style="118" customWidth="1"/>
    <col min="3" max="4" width="15.42578125" style="118" customWidth="1"/>
    <col min="5" max="5" width="21" style="118" customWidth="1"/>
    <col min="6" max="6" width="17" style="118" customWidth="1"/>
    <col min="7" max="7" width="13.5703125" style="118" customWidth="1"/>
    <col min="8" max="8" width="11.7109375" style="118" customWidth="1"/>
    <col min="9" max="9" width="8.28515625" style="118" customWidth="1"/>
    <col min="10" max="10" width="9.140625" style="118" customWidth="1"/>
    <col min="11" max="11" width="11.5703125" style="118" customWidth="1"/>
    <col min="12" max="12" width="14" style="118" customWidth="1"/>
    <col min="13" max="13" width="11.85546875" style="118" customWidth="1"/>
    <col min="14" max="14" width="9.140625" style="118" customWidth="1"/>
    <col min="15" max="15" width="9" style="118" customWidth="1"/>
    <col min="16" max="16" width="9.28515625" style="118" customWidth="1"/>
    <col min="17" max="17" width="11.5703125" style="118" customWidth="1"/>
    <col min="18" max="18" width="14.7109375" style="118" customWidth="1"/>
    <col min="19" max="19" width="11.5703125" style="120" customWidth="1"/>
    <col min="20" max="22" width="9.140625" style="118"/>
    <col min="23" max="23" width="12" style="118" customWidth="1"/>
    <col min="24" max="24" width="12.7109375" style="118" customWidth="1"/>
    <col min="25" max="25" width="12" style="118" customWidth="1"/>
    <col min="26" max="28" width="9.140625" style="118"/>
    <col min="29" max="29" width="12.42578125" style="118" customWidth="1"/>
    <col min="30" max="30" width="12.5703125" style="118" customWidth="1"/>
    <col min="31" max="31" width="12.42578125" style="118" customWidth="1"/>
    <col min="32" max="34" width="9.140625" style="118"/>
    <col min="35" max="35" width="12.42578125" style="118" customWidth="1"/>
    <col min="36" max="16384" width="9.140625" style="118"/>
  </cols>
  <sheetData>
    <row r="1" spans="1:35" ht="19.5">
      <c r="S1" s="119"/>
      <c r="W1" s="173"/>
      <c r="AC1" s="173"/>
      <c r="AI1" s="173" t="s">
        <v>338</v>
      </c>
    </row>
    <row r="2" spans="1:35">
      <c r="W2" s="173"/>
      <c r="AC2" s="173"/>
      <c r="AI2" s="173" t="s">
        <v>339</v>
      </c>
    </row>
    <row r="3" spans="1:35">
      <c r="W3" s="173"/>
      <c r="AC3" s="173"/>
      <c r="AI3" s="173" t="s">
        <v>340</v>
      </c>
    </row>
    <row r="4" spans="1:35">
      <c r="W4" s="173"/>
      <c r="AC4" s="173"/>
      <c r="AI4" s="173" t="s">
        <v>491</v>
      </c>
    </row>
    <row r="5" spans="1:35">
      <c r="S5" s="121"/>
    </row>
    <row r="6" spans="1:35" ht="21.75" customHeight="1">
      <c r="A6" s="490" t="s">
        <v>342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</row>
    <row r="7" spans="1:35" s="122" customFormat="1" ht="20.25" customHeight="1">
      <c r="A7" s="491" t="s">
        <v>492</v>
      </c>
      <c r="B7" s="491"/>
      <c r="C7" s="491"/>
      <c r="D7" s="491"/>
      <c r="E7" s="491"/>
      <c r="F7" s="491"/>
      <c r="G7" s="491"/>
      <c r="H7" s="491"/>
      <c r="I7" s="491"/>
      <c r="S7" s="123"/>
    </row>
    <row r="8" spans="1:35" s="122" customFormat="1" ht="20.25" customHeight="1">
      <c r="A8" s="491" t="s">
        <v>493</v>
      </c>
      <c r="B8" s="491"/>
      <c r="C8" s="491"/>
      <c r="D8" s="491"/>
      <c r="E8" s="491"/>
      <c r="F8" s="491"/>
      <c r="G8" s="491"/>
      <c r="H8" s="491"/>
      <c r="I8" s="491"/>
      <c r="S8" s="123"/>
    </row>
    <row r="9" spans="1:35" ht="15.75" customHeight="1" thickBot="1"/>
    <row r="10" spans="1:35" s="175" customFormat="1" ht="48.75" customHeight="1">
      <c r="A10" s="492" t="s">
        <v>343</v>
      </c>
      <c r="B10" s="493" t="s">
        <v>344</v>
      </c>
      <c r="C10" s="493" t="s">
        <v>345</v>
      </c>
      <c r="D10" s="493" t="s">
        <v>346</v>
      </c>
      <c r="E10" s="494"/>
      <c r="F10" s="519" t="s">
        <v>494</v>
      </c>
      <c r="G10" s="520"/>
      <c r="H10" s="520"/>
      <c r="I10" s="520"/>
      <c r="J10" s="520"/>
      <c r="K10" s="521"/>
      <c r="L10" s="519" t="s">
        <v>495</v>
      </c>
      <c r="M10" s="520"/>
      <c r="N10" s="520"/>
      <c r="O10" s="520"/>
      <c r="P10" s="520"/>
      <c r="Q10" s="521"/>
      <c r="R10" s="519" t="s">
        <v>496</v>
      </c>
      <c r="S10" s="520"/>
      <c r="T10" s="520"/>
      <c r="U10" s="520"/>
      <c r="V10" s="520"/>
      <c r="W10" s="521"/>
      <c r="X10" s="519" t="s">
        <v>497</v>
      </c>
      <c r="Y10" s="520"/>
      <c r="Z10" s="520"/>
      <c r="AA10" s="520"/>
      <c r="AB10" s="520"/>
      <c r="AC10" s="521"/>
      <c r="AD10" s="519" t="s">
        <v>498</v>
      </c>
      <c r="AE10" s="520"/>
      <c r="AF10" s="520"/>
      <c r="AG10" s="520"/>
      <c r="AH10" s="520"/>
      <c r="AI10" s="521"/>
    </row>
    <row r="11" spans="1:35" s="175" customFormat="1" ht="34.5" customHeight="1">
      <c r="A11" s="481"/>
      <c r="B11" s="482"/>
      <c r="C11" s="482"/>
      <c r="D11" s="485" t="s">
        <v>350</v>
      </c>
      <c r="E11" s="487" t="s">
        <v>351</v>
      </c>
      <c r="F11" s="481" t="s">
        <v>352</v>
      </c>
      <c r="G11" s="482" t="s">
        <v>353</v>
      </c>
      <c r="H11" s="482"/>
      <c r="I11" s="482"/>
      <c r="J11" s="482"/>
      <c r="K11" s="483"/>
      <c r="L11" s="481" t="s">
        <v>352</v>
      </c>
      <c r="M11" s="482" t="s">
        <v>353</v>
      </c>
      <c r="N11" s="482"/>
      <c r="O11" s="482"/>
      <c r="P11" s="482"/>
      <c r="Q11" s="483"/>
      <c r="R11" s="481" t="s">
        <v>352</v>
      </c>
      <c r="S11" s="482" t="s">
        <v>353</v>
      </c>
      <c r="T11" s="482"/>
      <c r="U11" s="482"/>
      <c r="V11" s="482"/>
      <c r="W11" s="483"/>
      <c r="X11" s="481" t="s">
        <v>352</v>
      </c>
      <c r="Y11" s="482" t="s">
        <v>353</v>
      </c>
      <c r="Z11" s="482"/>
      <c r="AA11" s="482"/>
      <c r="AB11" s="482"/>
      <c r="AC11" s="483"/>
      <c r="AD11" s="481" t="s">
        <v>352</v>
      </c>
      <c r="AE11" s="482" t="s">
        <v>353</v>
      </c>
      <c r="AF11" s="482"/>
      <c r="AG11" s="482"/>
      <c r="AH11" s="482"/>
      <c r="AI11" s="483"/>
    </row>
    <row r="12" spans="1:35" s="178" customFormat="1" ht="63" customHeight="1">
      <c r="A12" s="481"/>
      <c r="B12" s="482"/>
      <c r="C12" s="482"/>
      <c r="D12" s="486"/>
      <c r="E12" s="488"/>
      <c r="F12" s="481"/>
      <c r="G12" s="108" t="s">
        <v>354</v>
      </c>
      <c r="H12" s="108" t="s">
        <v>355</v>
      </c>
      <c r="I12" s="108" t="s">
        <v>356</v>
      </c>
      <c r="J12" s="108" t="s">
        <v>357</v>
      </c>
      <c r="K12" s="177" t="s">
        <v>358</v>
      </c>
      <c r="L12" s="481"/>
      <c r="M12" s="108" t="s">
        <v>354</v>
      </c>
      <c r="N12" s="108" t="s">
        <v>355</v>
      </c>
      <c r="O12" s="108" t="s">
        <v>356</v>
      </c>
      <c r="P12" s="108" t="s">
        <v>357</v>
      </c>
      <c r="Q12" s="177" t="s">
        <v>358</v>
      </c>
      <c r="R12" s="481"/>
      <c r="S12" s="108" t="s">
        <v>354</v>
      </c>
      <c r="T12" s="108" t="s">
        <v>355</v>
      </c>
      <c r="U12" s="108" t="s">
        <v>356</v>
      </c>
      <c r="V12" s="108" t="s">
        <v>357</v>
      </c>
      <c r="W12" s="177" t="s">
        <v>358</v>
      </c>
      <c r="X12" s="481"/>
      <c r="Y12" s="108" t="s">
        <v>354</v>
      </c>
      <c r="Z12" s="108" t="s">
        <v>355</v>
      </c>
      <c r="AA12" s="108" t="s">
        <v>356</v>
      </c>
      <c r="AB12" s="108" t="s">
        <v>357</v>
      </c>
      <c r="AC12" s="177" t="s">
        <v>358</v>
      </c>
      <c r="AD12" s="481"/>
      <c r="AE12" s="108" t="s">
        <v>354</v>
      </c>
      <c r="AF12" s="108" t="s">
        <v>355</v>
      </c>
      <c r="AG12" s="108" t="s">
        <v>356</v>
      </c>
      <c r="AH12" s="108" t="s">
        <v>357</v>
      </c>
      <c r="AI12" s="177" t="s">
        <v>358</v>
      </c>
    </row>
    <row r="13" spans="1:35" s="122" customFormat="1" ht="77.25" customHeight="1">
      <c r="A13" s="179" t="s">
        <v>359</v>
      </c>
      <c r="B13" s="180" t="s">
        <v>360</v>
      </c>
      <c r="C13" s="181"/>
      <c r="D13" s="181"/>
      <c r="E13" s="182"/>
      <c r="F13" s="179"/>
      <c r="G13" s="108"/>
      <c r="H13" s="108"/>
      <c r="I13" s="108"/>
      <c r="J13" s="109"/>
      <c r="K13" s="140" t="s">
        <v>361</v>
      </c>
      <c r="L13" s="179"/>
      <c r="M13" s="108"/>
      <c r="N13" s="108"/>
      <c r="O13" s="108"/>
      <c r="P13" s="109"/>
      <c r="Q13" s="140"/>
      <c r="R13" s="179"/>
      <c r="S13" s="108"/>
      <c r="T13" s="108"/>
      <c r="U13" s="108"/>
      <c r="V13" s="109"/>
      <c r="W13" s="140"/>
      <c r="X13" s="179"/>
      <c r="Y13" s="108"/>
      <c r="Z13" s="108"/>
      <c r="AA13" s="108"/>
      <c r="AB13" s="109"/>
      <c r="AC13" s="140"/>
      <c r="AD13" s="179"/>
      <c r="AE13" s="108"/>
      <c r="AF13" s="108"/>
      <c r="AG13" s="108"/>
      <c r="AH13" s="109"/>
      <c r="AI13" s="140"/>
    </row>
    <row r="14" spans="1:35">
      <c r="A14" s="139"/>
      <c r="B14" s="105" t="s">
        <v>362</v>
      </c>
      <c r="C14" s="124" t="s">
        <v>363</v>
      </c>
      <c r="D14" s="124" t="s">
        <v>363</v>
      </c>
      <c r="E14" s="125" t="s">
        <v>363</v>
      </c>
      <c r="F14" s="126" t="s">
        <v>499</v>
      </c>
      <c r="G14" s="127">
        <v>3423.7379999999998</v>
      </c>
      <c r="H14" s="124" t="s">
        <v>365</v>
      </c>
      <c r="I14" s="124" t="s">
        <v>365</v>
      </c>
      <c r="J14" s="124" t="s">
        <v>365</v>
      </c>
      <c r="K14" s="127">
        <f>G14</f>
        <v>3423.7379999999998</v>
      </c>
      <c r="L14" s="126" t="s">
        <v>500</v>
      </c>
      <c r="M14" s="127">
        <v>6885.7</v>
      </c>
      <c r="N14" s="124" t="s">
        <v>365</v>
      </c>
      <c r="O14" s="124" t="s">
        <v>365</v>
      </c>
      <c r="P14" s="124" t="s">
        <v>365</v>
      </c>
      <c r="Q14" s="127">
        <f>SUM(M14:P14)</f>
        <v>6885.7</v>
      </c>
      <c r="R14" s="126" t="s">
        <v>501</v>
      </c>
      <c r="S14" s="127">
        <v>2065</v>
      </c>
      <c r="T14" s="124" t="s">
        <v>365</v>
      </c>
      <c r="U14" s="124" t="s">
        <v>365</v>
      </c>
      <c r="V14" s="124" t="s">
        <v>365</v>
      </c>
      <c r="W14" s="183">
        <f>SUM(S14:V14)</f>
        <v>2065</v>
      </c>
      <c r="X14" s="126" t="s">
        <v>499</v>
      </c>
      <c r="Y14" s="127">
        <v>2475</v>
      </c>
      <c r="Z14" s="124" t="s">
        <v>365</v>
      </c>
      <c r="AA14" s="124" t="s">
        <v>365</v>
      </c>
      <c r="AB14" s="124" t="s">
        <v>365</v>
      </c>
      <c r="AC14" s="127">
        <f>SUM(Y14:AB14)</f>
        <v>2475</v>
      </c>
      <c r="AD14" s="126" t="s">
        <v>502</v>
      </c>
      <c r="AE14" s="127">
        <v>5137.8</v>
      </c>
      <c r="AF14" s="124" t="s">
        <v>365</v>
      </c>
      <c r="AG14" s="124" t="s">
        <v>365</v>
      </c>
      <c r="AH14" s="124" t="s">
        <v>365</v>
      </c>
      <c r="AI14" s="128">
        <f>SUM(AE14:AH14)</f>
        <v>5137.8</v>
      </c>
    </row>
    <row r="15" spans="1:35">
      <c r="A15" s="139"/>
      <c r="B15" s="105" t="s">
        <v>475</v>
      </c>
      <c r="C15" s="124" t="s">
        <v>363</v>
      </c>
      <c r="D15" s="124" t="s">
        <v>363</v>
      </c>
      <c r="E15" s="125" t="s">
        <v>363</v>
      </c>
      <c r="F15" s="106" t="s">
        <v>365</v>
      </c>
      <c r="G15" s="124" t="s">
        <v>365</v>
      </c>
      <c r="H15" s="124" t="s">
        <v>365</v>
      </c>
      <c r="I15" s="124" t="s">
        <v>365</v>
      </c>
      <c r="J15" s="124" t="s">
        <v>365</v>
      </c>
      <c r="K15" s="125" t="s">
        <v>365</v>
      </c>
      <c r="L15" s="126" t="s">
        <v>503</v>
      </c>
      <c r="M15" s="127">
        <v>605</v>
      </c>
      <c r="N15" s="124" t="s">
        <v>365</v>
      </c>
      <c r="O15" s="124" t="s">
        <v>365</v>
      </c>
      <c r="P15" s="124" t="s">
        <v>365</v>
      </c>
      <c r="Q15" s="127">
        <f>SUM(M15:P15)</f>
        <v>605</v>
      </c>
      <c r="R15" s="126" t="s">
        <v>504</v>
      </c>
      <c r="S15" s="127">
        <v>825</v>
      </c>
      <c r="T15" s="124" t="s">
        <v>365</v>
      </c>
      <c r="U15" s="124" t="s">
        <v>365</v>
      </c>
      <c r="V15" s="124" t="s">
        <v>365</v>
      </c>
      <c r="W15" s="183">
        <f>SUM(S15:V15)</f>
        <v>825</v>
      </c>
      <c r="X15" s="126" t="s">
        <v>505</v>
      </c>
      <c r="Y15" s="127">
        <v>660</v>
      </c>
      <c r="Z15" s="124" t="s">
        <v>365</v>
      </c>
      <c r="AA15" s="124" t="s">
        <v>365</v>
      </c>
      <c r="AB15" s="124" t="s">
        <v>365</v>
      </c>
      <c r="AC15" s="127">
        <f>SUM(Y15:AB15)</f>
        <v>660</v>
      </c>
      <c r="AD15" s="126" t="s">
        <v>408</v>
      </c>
      <c r="AE15" s="127">
        <v>495</v>
      </c>
      <c r="AF15" s="124" t="s">
        <v>365</v>
      </c>
      <c r="AG15" s="124" t="s">
        <v>365</v>
      </c>
      <c r="AH15" s="124" t="s">
        <v>365</v>
      </c>
      <c r="AI15" s="128">
        <f>SUM(AE15:AH15)</f>
        <v>495</v>
      </c>
    </row>
    <row r="16" spans="1:35" s="122" customFormat="1" ht="30">
      <c r="A16" s="139"/>
      <c r="B16" s="105" t="s">
        <v>506</v>
      </c>
      <c r="C16" s="124" t="s">
        <v>363</v>
      </c>
      <c r="D16" s="124" t="s">
        <v>363</v>
      </c>
      <c r="E16" s="125" t="s">
        <v>363</v>
      </c>
      <c r="F16" s="126" t="s">
        <v>507</v>
      </c>
      <c r="G16" s="127">
        <v>8831.6659999999993</v>
      </c>
      <c r="H16" s="124" t="s">
        <v>365</v>
      </c>
      <c r="I16" s="124" t="s">
        <v>365</v>
      </c>
      <c r="J16" s="124" t="s">
        <v>365</v>
      </c>
      <c r="K16" s="127">
        <f>G16</f>
        <v>8831.6659999999993</v>
      </c>
      <c r="L16" s="126" t="s">
        <v>394</v>
      </c>
      <c r="M16" s="127">
        <v>3900</v>
      </c>
      <c r="N16" s="124" t="s">
        <v>365</v>
      </c>
      <c r="O16" s="124" t="s">
        <v>365</v>
      </c>
      <c r="P16" s="124" t="s">
        <v>365</v>
      </c>
      <c r="Q16" s="127">
        <f>SUM(M16:P16)</f>
        <v>3900</v>
      </c>
      <c r="R16" s="126" t="s">
        <v>507</v>
      </c>
      <c r="S16" s="184">
        <v>5514.5</v>
      </c>
      <c r="T16" s="124" t="s">
        <v>365</v>
      </c>
      <c r="U16" s="124" t="s">
        <v>365</v>
      </c>
      <c r="V16" s="124" t="s">
        <v>365</v>
      </c>
      <c r="W16" s="183">
        <f>SUM(S16:V16)</f>
        <v>5514.5</v>
      </c>
      <c r="X16" s="129" t="s">
        <v>508</v>
      </c>
      <c r="Y16" s="127">
        <v>10595</v>
      </c>
      <c r="Z16" s="124" t="s">
        <v>365</v>
      </c>
      <c r="AA16" s="124" t="s">
        <v>365</v>
      </c>
      <c r="AB16" s="124" t="s">
        <v>365</v>
      </c>
      <c r="AC16" s="127">
        <f>SUM(Y16:AB16)</f>
        <v>10595</v>
      </c>
      <c r="AD16" s="129" t="s">
        <v>509</v>
      </c>
      <c r="AE16" s="127">
        <v>15450</v>
      </c>
      <c r="AF16" s="124" t="s">
        <v>365</v>
      </c>
      <c r="AG16" s="124" t="s">
        <v>365</v>
      </c>
      <c r="AH16" s="124" t="s">
        <v>365</v>
      </c>
      <c r="AI16" s="128">
        <f>SUM(AE16:AH16)</f>
        <v>15450</v>
      </c>
    </row>
    <row r="17" spans="1:35" s="122" customFormat="1">
      <c r="A17" s="139"/>
      <c r="B17" s="105" t="s">
        <v>510</v>
      </c>
      <c r="C17" s="124" t="s">
        <v>363</v>
      </c>
      <c r="D17" s="124" t="s">
        <v>363</v>
      </c>
      <c r="E17" s="125" t="s">
        <v>363</v>
      </c>
      <c r="F17" s="126" t="s">
        <v>394</v>
      </c>
      <c r="G17" s="127">
        <v>4056.8919999999998</v>
      </c>
      <c r="H17" s="124" t="s">
        <v>365</v>
      </c>
      <c r="I17" s="124" t="s">
        <v>365</v>
      </c>
      <c r="J17" s="124" t="s">
        <v>365</v>
      </c>
      <c r="K17" s="127">
        <f>G17</f>
        <v>4056.8919999999998</v>
      </c>
      <c r="L17" s="126" t="s">
        <v>511</v>
      </c>
      <c r="M17" s="127">
        <v>10200</v>
      </c>
      <c r="N17" s="124" t="s">
        <v>365</v>
      </c>
      <c r="O17" s="124" t="s">
        <v>365</v>
      </c>
      <c r="P17" s="124" t="s">
        <v>365</v>
      </c>
      <c r="Q17" s="127">
        <f>SUM(M17:P17)</f>
        <v>10200</v>
      </c>
      <c r="R17" s="126" t="s">
        <v>507</v>
      </c>
      <c r="S17" s="184">
        <v>5000</v>
      </c>
      <c r="T17" s="124" t="s">
        <v>365</v>
      </c>
      <c r="U17" s="124" t="s">
        <v>365</v>
      </c>
      <c r="V17" s="124" t="s">
        <v>365</v>
      </c>
      <c r="W17" s="183">
        <f>SUM(S17:V17)</f>
        <v>5000</v>
      </c>
      <c r="X17" s="126" t="s">
        <v>394</v>
      </c>
      <c r="Y17" s="127">
        <v>2500</v>
      </c>
      <c r="Z17" s="124" t="s">
        <v>365</v>
      </c>
      <c r="AA17" s="124" t="s">
        <v>365</v>
      </c>
      <c r="AB17" s="124" t="s">
        <v>365</v>
      </c>
      <c r="AC17" s="127">
        <f>SUM(Y17:AB17)</f>
        <v>2500</v>
      </c>
      <c r="AD17" s="106" t="s">
        <v>365</v>
      </c>
      <c r="AE17" s="185" t="s">
        <v>365</v>
      </c>
      <c r="AF17" s="185" t="s">
        <v>365</v>
      </c>
      <c r="AG17" s="185" t="s">
        <v>365</v>
      </c>
      <c r="AH17" s="185" t="s">
        <v>365</v>
      </c>
      <c r="AI17" s="186" t="s">
        <v>365</v>
      </c>
    </row>
    <row r="18" spans="1:35" s="122" customFormat="1" ht="22.5" customHeight="1">
      <c r="A18" s="187"/>
      <c r="B18" s="188" t="s">
        <v>480</v>
      </c>
      <c r="C18" s="124" t="s">
        <v>363</v>
      </c>
      <c r="D18" s="124" t="s">
        <v>363</v>
      </c>
      <c r="E18" s="125" t="s">
        <v>363</v>
      </c>
      <c r="F18" s="126" t="s">
        <v>394</v>
      </c>
      <c r="G18" s="189">
        <v>2150</v>
      </c>
      <c r="H18" s="124" t="s">
        <v>365</v>
      </c>
      <c r="I18" s="124" t="s">
        <v>365</v>
      </c>
      <c r="J18" s="124" t="s">
        <v>365</v>
      </c>
      <c r="K18" s="190">
        <f>SUM(G18:J18)</f>
        <v>2150</v>
      </c>
      <c r="L18" s="106" t="s">
        <v>365</v>
      </c>
      <c r="M18" s="124" t="s">
        <v>365</v>
      </c>
      <c r="N18" s="124" t="s">
        <v>365</v>
      </c>
      <c r="O18" s="124" t="s">
        <v>365</v>
      </c>
      <c r="P18" s="124" t="s">
        <v>365</v>
      </c>
      <c r="Q18" s="125" t="s">
        <v>365</v>
      </c>
      <c r="R18" s="106" t="s">
        <v>365</v>
      </c>
      <c r="S18" s="185" t="s">
        <v>365</v>
      </c>
      <c r="T18" s="185" t="s">
        <v>365</v>
      </c>
      <c r="U18" s="185" t="s">
        <v>365</v>
      </c>
      <c r="V18" s="185" t="s">
        <v>365</v>
      </c>
      <c r="W18" s="186" t="s">
        <v>365</v>
      </c>
      <c r="X18" s="106" t="s">
        <v>365</v>
      </c>
      <c r="Y18" s="185" t="s">
        <v>365</v>
      </c>
      <c r="Z18" s="185" t="s">
        <v>365</v>
      </c>
      <c r="AA18" s="185" t="s">
        <v>365</v>
      </c>
      <c r="AB18" s="185" t="s">
        <v>365</v>
      </c>
      <c r="AC18" s="186" t="s">
        <v>365</v>
      </c>
      <c r="AD18" s="106" t="s">
        <v>365</v>
      </c>
      <c r="AE18" s="185" t="s">
        <v>365</v>
      </c>
      <c r="AF18" s="185" t="s">
        <v>365</v>
      </c>
      <c r="AG18" s="185" t="s">
        <v>365</v>
      </c>
      <c r="AH18" s="185" t="s">
        <v>365</v>
      </c>
      <c r="AI18" s="186" t="s">
        <v>365</v>
      </c>
    </row>
    <row r="19" spans="1:35" s="122" customFormat="1" ht="28.5">
      <c r="A19" s="191" t="s">
        <v>380</v>
      </c>
      <c r="B19" s="180" t="s">
        <v>381</v>
      </c>
      <c r="C19" s="181"/>
      <c r="D19" s="181"/>
      <c r="E19" s="182"/>
      <c r="F19" s="192"/>
      <c r="G19" s="181"/>
      <c r="H19" s="109"/>
      <c r="I19" s="109"/>
      <c r="J19" s="109"/>
      <c r="K19" s="140"/>
      <c r="L19" s="179"/>
      <c r="M19" s="109"/>
      <c r="N19" s="109"/>
      <c r="O19" s="109"/>
      <c r="P19" s="109"/>
      <c r="Q19" s="140"/>
      <c r="R19" s="179"/>
      <c r="S19" s="193"/>
      <c r="T19" s="193"/>
      <c r="U19" s="193"/>
      <c r="V19" s="193"/>
      <c r="W19" s="186"/>
      <c r="X19" s="179"/>
      <c r="Y19" s="109"/>
      <c r="Z19" s="109"/>
      <c r="AA19" s="109"/>
      <c r="AB19" s="109"/>
      <c r="AC19" s="140"/>
      <c r="AD19" s="179"/>
      <c r="AE19" s="109"/>
      <c r="AF19" s="109"/>
      <c r="AG19" s="109"/>
      <c r="AH19" s="109"/>
      <c r="AI19" s="140"/>
    </row>
    <row r="20" spans="1:35" s="122" customFormat="1">
      <c r="A20" s="176"/>
      <c r="B20" s="194" t="s">
        <v>363</v>
      </c>
      <c r="C20" s="124" t="s">
        <v>363</v>
      </c>
      <c r="D20" s="130" t="s">
        <v>363</v>
      </c>
      <c r="E20" s="195" t="s">
        <v>363</v>
      </c>
      <c r="F20" s="106" t="s">
        <v>365</v>
      </c>
      <c r="G20" s="124" t="s">
        <v>365</v>
      </c>
      <c r="H20" s="124" t="s">
        <v>365</v>
      </c>
      <c r="I20" s="124" t="s">
        <v>365</v>
      </c>
      <c r="J20" s="124" t="s">
        <v>365</v>
      </c>
      <c r="K20" s="125" t="s">
        <v>365</v>
      </c>
      <c r="L20" s="106" t="s">
        <v>365</v>
      </c>
      <c r="M20" s="124" t="s">
        <v>365</v>
      </c>
      <c r="N20" s="124" t="s">
        <v>365</v>
      </c>
      <c r="O20" s="124" t="s">
        <v>365</v>
      </c>
      <c r="P20" s="124" t="s">
        <v>365</v>
      </c>
      <c r="Q20" s="125" t="s">
        <v>365</v>
      </c>
      <c r="R20" s="106" t="s">
        <v>365</v>
      </c>
      <c r="S20" s="185" t="s">
        <v>365</v>
      </c>
      <c r="T20" s="185" t="s">
        <v>365</v>
      </c>
      <c r="U20" s="185" t="s">
        <v>365</v>
      </c>
      <c r="V20" s="185" t="s">
        <v>365</v>
      </c>
      <c r="W20" s="186" t="s">
        <v>365</v>
      </c>
      <c r="X20" s="106" t="s">
        <v>365</v>
      </c>
      <c r="Y20" s="185" t="s">
        <v>365</v>
      </c>
      <c r="Z20" s="185" t="s">
        <v>365</v>
      </c>
      <c r="AA20" s="185" t="s">
        <v>365</v>
      </c>
      <c r="AB20" s="185" t="s">
        <v>365</v>
      </c>
      <c r="AC20" s="186" t="s">
        <v>365</v>
      </c>
      <c r="AD20" s="106" t="s">
        <v>365</v>
      </c>
      <c r="AE20" s="185" t="s">
        <v>365</v>
      </c>
      <c r="AF20" s="185" t="s">
        <v>365</v>
      </c>
      <c r="AG20" s="185" t="s">
        <v>365</v>
      </c>
      <c r="AH20" s="185" t="s">
        <v>365</v>
      </c>
      <c r="AI20" s="186" t="s">
        <v>365</v>
      </c>
    </row>
    <row r="21" spans="1:35" s="122" customFormat="1" ht="61.5" customHeight="1">
      <c r="A21" s="191" t="s">
        <v>382</v>
      </c>
      <c r="B21" s="180" t="s">
        <v>383</v>
      </c>
      <c r="C21" s="181"/>
      <c r="D21" s="181"/>
      <c r="E21" s="182"/>
      <c r="F21" s="179"/>
      <c r="G21" s="109"/>
      <c r="H21" s="109"/>
      <c r="I21" s="109"/>
      <c r="J21" s="109"/>
      <c r="K21" s="140"/>
      <c r="L21" s="139"/>
      <c r="M21" s="109"/>
      <c r="N21" s="109"/>
      <c r="O21" s="109"/>
      <c r="P21" s="109"/>
      <c r="Q21" s="140"/>
      <c r="R21" s="139"/>
      <c r="S21" s="193"/>
      <c r="T21" s="193"/>
      <c r="U21" s="193"/>
      <c r="V21" s="193"/>
      <c r="W21" s="186"/>
      <c r="X21" s="139"/>
      <c r="Y21" s="109"/>
      <c r="Z21" s="109"/>
      <c r="AA21" s="109"/>
      <c r="AB21" s="109"/>
      <c r="AC21" s="140"/>
      <c r="AD21" s="139"/>
      <c r="AE21" s="109"/>
      <c r="AF21" s="109"/>
      <c r="AG21" s="109"/>
      <c r="AH21" s="109"/>
      <c r="AI21" s="140"/>
    </row>
    <row r="22" spans="1:35" s="122" customFormat="1">
      <c r="A22" s="176"/>
      <c r="B22" s="194" t="s">
        <v>363</v>
      </c>
      <c r="C22" s="124" t="s">
        <v>363</v>
      </c>
      <c r="D22" s="130" t="s">
        <v>363</v>
      </c>
      <c r="E22" s="195" t="s">
        <v>363</v>
      </c>
      <c r="F22" s="106" t="s">
        <v>365</v>
      </c>
      <c r="G22" s="124" t="s">
        <v>365</v>
      </c>
      <c r="H22" s="124" t="s">
        <v>365</v>
      </c>
      <c r="I22" s="124" t="s">
        <v>365</v>
      </c>
      <c r="J22" s="124" t="s">
        <v>365</v>
      </c>
      <c r="K22" s="125" t="s">
        <v>365</v>
      </c>
      <c r="L22" s="106" t="s">
        <v>365</v>
      </c>
      <c r="M22" s="124" t="s">
        <v>365</v>
      </c>
      <c r="N22" s="124" t="s">
        <v>365</v>
      </c>
      <c r="O22" s="124" t="s">
        <v>365</v>
      </c>
      <c r="P22" s="124" t="s">
        <v>365</v>
      </c>
      <c r="Q22" s="125" t="s">
        <v>365</v>
      </c>
      <c r="R22" s="106" t="s">
        <v>365</v>
      </c>
      <c r="S22" s="185" t="s">
        <v>365</v>
      </c>
      <c r="T22" s="185" t="s">
        <v>365</v>
      </c>
      <c r="U22" s="185" t="s">
        <v>365</v>
      </c>
      <c r="V22" s="185" t="s">
        <v>365</v>
      </c>
      <c r="W22" s="186" t="s">
        <v>365</v>
      </c>
      <c r="X22" s="106" t="s">
        <v>365</v>
      </c>
      <c r="Y22" s="185" t="s">
        <v>365</v>
      </c>
      <c r="Z22" s="185" t="s">
        <v>365</v>
      </c>
      <c r="AA22" s="185" t="s">
        <v>365</v>
      </c>
      <c r="AB22" s="185" t="s">
        <v>365</v>
      </c>
      <c r="AC22" s="186" t="s">
        <v>365</v>
      </c>
      <c r="AD22" s="106" t="s">
        <v>365</v>
      </c>
      <c r="AE22" s="185" t="s">
        <v>365</v>
      </c>
      <c r="AF22" s="185" t="s">
        <v>365</v>
      </c>
      <c r="AG22" s="185" t="s">
        <v>365</v>
      </c>
      <c r="AH22" s="185" t="s">
        <v>365</v>
      </c>
      <c r="AI22" s="186" t="s">
        <v>365</v>
      </c>
    </row>
    <row r="23" spans="1:35" s="122" customFormat="1" ht="45" customHeight="1">
      <c r="A23" s="191" t="s">
        <v>384</v>
      </c>
      <c r="B23" s="180" t="s">
        <v>385</v>
      </c>
      <c r="C23" s="181"/>
      <c r="D23" s="181"/>
      <c r="E23" s="182"/>
      <c r="F23" s="179"/>
      <c r="G23" s="109"/>
      <c r="H23" s="109"/>
      <c r="I23" s="109"/>
      <c r="J23" s="109"/>
      <c r="K23" s="140"/>
      <c r="L23" s="179"/>
      <c r="M23" s="109"/>
      <c r="N23" s="109"/>
      <c r="O23" s="109"/>
      <c r="P23" s="109"/>
      <c r="Q23" s="140"/>
      <c r="R23" s="179"/>
      <c r="S23" s="193"/>
      <c r="T23" s="193"/>
      <c r="U23" s="193"/>
      <c r="V23" s="193"/>
      <c r="W23" s="186"/>
      <c r="X23" s="179"/>
      <c r="Y23" s="109"/>
      <c r="Z23" s="109"/>
      <c r="AA23" s="109"/>
      <c r="AB23" s="109"/>
      <c r="AC23" s="140"/>
      <c r="AD23" s="179"/>
      <c r="AE23" s="109"/>
      <c r="AF23" s="109"/>
      <c r="AG23" s="109"/>
      <c r="AH23" s="109"/>
      <c r="AI23" s="140"/>
    </row>
    <row r="24" spans="1:35" s="122" customFormat="1">
      <c r="A24" s="176"/>
      <c r="B24" s="194" t="s">
        <v>363</v>
      </c>
      <c r="C24" s="124" t="s">
        <v>363</v>
      </c>
      <c r="D24" s="130" t="s">
        <v>363</v>
      </c>
      <c r="E24" s="195" t="s">
        <v>363</v>
      </c>
      <c r="F24" s="106" t="s">
        <v>365</v>
      </c>
      <c r="G24" s="124" t="s">
        <v>365</v>
      </c>
      <c r="H24" s="124" t="s">
        <v>365</v>
      </c>
      <c r="I24" s="124" t="s">
        <v>365</v>
      </c>
      <c r="J24" s="124" t="s">
        <v>365</v>
      </c>
      <c r="K24" s="125" t="s">
        <v>365</v>
      </c>
      <c r="L24" s="106" t="s">
        <v>365</v>
      </c>
      <c r="M24" s="124" t="s">
        <v>365</v>
      </c>
      <c r="N24" s="124" t="s">
        <v>365</v>
      </c>
      <c r="O24" s="124" t="s">
        <v>365</v>
      </c>
      <c r="P24" s="124" t="s">
        <v>365</v>
      </c>
      <c r="Q24" s="125" t="s">
        <v>365</v>
      </c>
      <c r="R24" s="106" t="s">
        <v>365</v>
      </c>
      <c r="S24" s="185" t="s">
        <v>365</v>
      </c>
      <c r="T24" s="185" t="s">
        <v>365</v>
      </c>
      <c r="U24" s="185" t="s">
        <v>365</v>
      </c>
      <c r="V24" s="185" t="s">
        <v>365</v>
      </c>
      <c r="W24" s="186" t="s">
        <v>365</v>
      </c>
      <c r="X24" s="106" t="s">
        <v>365</v>
      </c>
      <c r="Y24" s="185" t="s">
        <v>365</v>
      </c>
      <c r="Z24" s="185" t="s">
        <v>365</v>
      </c>
      <c r="AA24" s="185" t="s">
        <v>365</v>
      </c>
      <c r="AB24" s="185" t="s">
        <v>365</v>
      </c>
      <c r="AC24" s="186" t="s">
        <v>365</v>
      </c>
      <c r="AD24" s="106" t="s">
        <v>365</v>
      </c>
      <c r="AE24" s="185" t="s">
        <v>365</v>
      </c>
      <c r="AF24" s="185" t="s">
        <v>365</v>
      </c>
      <c r="AG24" s="185" t="s">
        <v>365</v>
      </c>
      <c r="AH24" s="185" t="s">
        <v>365</v>
      </c>
      <c r="AI24" s="186" t="s">
        <v>365</v>
      </c>
    </row>
    <row r="25" spans="1:35" s="122" customFormat="1" ht="30.75" customHeight="1">
      <c r="A25" s="191" t="s">
        <v>391</v>
      </c>
      <c r="B25" s="180" t="s">
        <v>392</v>
      </c>
      <c r="C25" s="181"/>
      <c r="D25" s="181"/>
      <c r="E25" s="182"/>
      <c r="F25" s="126"/>
      <c r="G25" s="127"/>
      <c r="H25" s="127"/>
      <c r="I25" s="127"/>
      <c r="J25" s="127"/>
      <c r="K25" s="133"/>
      <c r="L25" s="179"/>
      <c r="M25" s="109"/>
      <c r="N25" s="109"/>
      <c r="O25" s="109"/>
      <c r="P25" s="109"/>
      <c r="Q25" s="140"/>
      <c r="R25" s="179"/>
      <c r="S25" s="193"/>
      <c r="T25" s="193"/>
      <c r="U25" s="193"/>
      <c r="V25" s="193"/>
      <c r="W25" s="186"/>
      <c r="X25" s="179"/>
      <c r="Y25" s="109"/>
      <c r="Z25" s="109"/>
      <c r="AA25" s="109"/>
      <c r="AB25" s="109"/>
      <c r="AC25" s="140"/>
      <c r="AD25" s="179"/>
      <c r="AE25" s="109"/>
      <c r="AF25" s="109"/>
      <c r="AG25" s="109"/>
      <c r="AH25" s="109"/>
      <c r="AI25" s="140"/>
    </row>
    <row r="26" spans="1:35" ht="45">
      <c r="A26" s="139"/>
      <c r="B26" s="107" t="s">
        <v>393</v>
      </c>
      <c r="C26" s="124" t="s">
        <v>363</v>
      </c>
      <c r="D26" s="130" t="s">
        <v>363</v>
      </c>
      <c r="E26" s="195" t="s">
        <v>363</v>
      </c>
      <c r="F26" s="126" t="s">
        <v>512</v>
      </c>
      <c r="G26" s="127">
        <v>4134.1930000000002</v>
      </c>
      <c r="H26" s="124" t="s">
        <v>365</v>
      </c>
      <c r="I26" s="124" t="s">
        <v>365</v>
      </c>
      <c r="J26" s="124" t="s">
        <v>365</v>
      </c>
      <c r="K26" s="127">
        <f>G26</f>
        <v>4134.1930000000002</v>
      </c>
      <c r="L26" s="126" t="s">
        <v>512</v>
      </c>
      <c r="M26" s="127">
        <v>4815.2</v>
      </c>
      <c r="N26" s="124" t="s">
        <v>365</v>
      </c>
      <c r="O26" s="124" t="s">
        <v>365</v>
      </c>
      <c r="P26" s="124" t="s">
        <v>365</v>
      </c>
      <c r="Q26" s="127">
        <f>SUM(M26:P26)</f>
        <v>4815.2</v>
      </c>
      <c r="R26" s="106" t="s">
        <v>365</v>
      </c>
      <c r="S26" s="185" t="s">
        <v>365</v>
      </c>
      <c r="T26" s="185" t="s">
        <v>365</v>
      </c>
      <c r="U26" s="185" t="s">
        <v>365</v>
      </c>
      <c r="V26" s="185" t="s">
        <v>365</v>
      </c>
      <c r="W26" s="186" t="s">
        <v>365</v>
      </c>
      <c r="X26" s="106" t="s">
        <v>365</v>
      </c>
      <c r="Y26" s="185" t="s">
        <v>365</v>
      </c>
      <c r="Z26" s="185" t="s">
        <v>365</v>
      </c>
      <c r="AA26" s="185" t="s">
        <v>365</v>
      </c>
      <c r="AB26" s="185" t="s">
        <v>365</v>
      </c>
      <c r="AC26" s="186" t="s">
        <v>365</v>
      </c>
      <c r="AD26" s="126" t="s">
        <v>513</v>
      </c>
      <c r="AE26" s="127">
        <v>1960</v>
      </c>
      <c r="AF26" s="124" t="s">
        <v>365</v>
      </c>
      <c r="AG26" s="124" t="s">
        <v>365</v>
      </c>
      <c r="AH26" s="124" t="s">
        <v>365</v>
      </c>
      <c r="AI26" s="128">
        <f>SUM(AE26:AH26)</f>
        <v>1960</v>
      </c>
    </row>
    <row r="27" spans="1:35" ht="30">
      <c r="A27" s="139"/>
      <c r="B27" s="107" t="s">
        <v>395</v>
      </c>
      <c r="C27" s="131">
        <f>SUM(Q27+W27+AC27+AI27)/D27</f>
        <v>6.5026227785235573</v>
      </c>
      <c r="D27" s="132">
        <v>9442.9897122130205</v>
      </c>
      <c r="E27" s="133" t="s">
        <v>514</v>
      </c>
      <c r="F27" s="106" t="s">
        <v>365</v>
      </c>
      <c r="G27" s="124" t="s">
        <v>365</v>
      </c>
      <c r="H27" s="124" t="s">
        <v>365</v>
      </c>
      <c r="I27" s="124" t="s">
        <v>365</v>
      </c>
      <c r="J27" s="124" t="s">
        <v>365</v>
      </c>
      <c r="K27" s="125" t="s">
        <v>365</v>
      </c>
      <c r="L27" s="126" t="s">
        <v>515</v>
      </c>
      <c r="M27" s="127">
        <v>11600</v>
      </c>
      <c r="N27" s="127"/>
      <c r="O27" s="127"/>
      <c r="P27" s="127"/>
      <c r="Q27" s="127">
        <f>SUM(M27:P27)</f>
        <v>11600</v>
      </c>
      <c r="R27" s="129" t="s">
        <v>516</v>
      </c>
      <c r="S27" s="127">
        <v>20330</v>
      </c>
      <c r="T27" s="124" t="s">
        <v>365</v>
      </c>
      <c r="U27" s="124" t="s">
        <v>365</v>
      </c>
      <c r="V27" s="124" t="s">
        <v>365</v>
      </c>
      <c r="W27" s="134">
        <f>SUM(S27:V27)</f>
        <v>20330</v>
      </c>
      <c r="X27" s="129" t="s">
        <v>517</v>
      </c>
      <c r="Y27" s="127">
        <v>12485</v>
      </c>
      <c r="Z27" s="124" t="s">
        <v>365</v>
      </c>
      <c r="AA27" s="124" t="s">
        <v>365</v>
      </c>
      <c r="AB27" s="124" t="s">
        <v>365</v>
      </c>
      <c r="AC27" s="134">
        <f>SUM(Y27:AB27)</f>
        <v>12485</v>
      </c>
      <c r="AD27" s="126" t="s">
        <v>518</v>
      </c>
      <c r="AE27" s="127">
        <v>16989.2</v>
      </c>
      <c r="AF27" s="124" t="s">
        <v>365</v>
      </c>
      <c r="AG27" s="124" t="s">
        <v>365</v>
      </c>
      <c r="AH27" s="124" t="s">
        <v>365</v>
      </c>
      <c r="AI27" s="128">
        <f>SUM(AE27:AH27)</f>
        <v>16989.2</v>
      </c>
    </row>
    <row r="28" spans="1:35" s="122" customFormat="1" ht="33" customHeight="1">
      <c r="A28" s="191" t="s">
        <v>400</v>
      </c>
      <c r="B28" s="180" t="s">
        <v>401</v>
      </c>
      <c r="C28" s="196"/>
      <c r="D28" s="196"/>
      <c r="E28" s="197"/>
      <c r="F28" s="198"/>
      <c r="G28" s="196"/>
      <c r="H28" s="199"/>
      <c r="I28" s="199"/>
      <c r="J28" s="199"/>
      <c r="K28" s="200"/>
      <c r="L28" s="139"/>
      <c r="M28" s="109"/>
      <c r="N28" s="109"/>
      <c r="O28" s="109"/>
      <c r="P28" s="109"/>
      <c r="Q28" s="140"/>
      <c r="R28" s="139"/>
      <c r="S28" s="193"/>
      <c r="T28" s="193"/>
      <c r="U28" s="193"/>
      <c r="V28" s="193"/>
      <c r="W28" s="186"/>
      <c r="X28" s="139"/>
      <c r="Y28" s="109"/>
      <c r="Z28" s="109"/>
      <c r="AA28" s="109"/>
      <c r="AB28" s="109"/>
      <c r="AC28" s="140"/>
      <c r="AD28" s="139"/>
      <c r="AE28" s="109"/>
      <c r="AF28" s="109"/>
      <c r="AG28" s="109"/>
      <c r="AH28" s="109"/>
      <c r="AI28" s="140"/>
    </row>
    <row r="29" spans="1:35" s="122" customFormat="1" ht="34.5" customHeight="1">
      <c r="A29" s="176"/>
      <c r="B29" s="107" t="s">
        <v>402</v>
      </c>
      <c r="C29" s="124" t="s">
        <v>363</v>
      </c>
      <c r="D29" s="130" t="s">
        <v>363</v>
      </c>
      <c r="E29" s="195" t="s">
        <v>363</v>
      </c>
      <c r="F29" s="129" t="s">
        <v>519</v>
      </c>
      <c r="G29" s="201">
        <v>6665.8570446709</v>
      </c>
      <c r="H29" s="124" t="s">
        <v>365</v>
      </c>
      <c r="I29" s="124" t="s">
        <v>365</v>
      </c>
      <c r="J29" s="124" t="s">
        <v>365</v>
      </c>
      <c r="K29" s="128">
        <f>SUM(G29:J29)</f>
        <v>6665.8570446709</v>
      </c>
      <c r="L29" s="129" t="s">
        <v>519</v>
      </c>
      <c r="M29" s="201">
        <v>7880.6335671373499</v>
      </c>
      <c r="N29" s="124" t="s">
        <v>365</v>
      </c>
      <c r="O29" s="124" t="s">
        <v>365</v>
      </c>
      <c r="P29" s="124" t="s">
        <v>365</v>
      </c>
      <c r="Q29" s="128">
        <f>SUM(M29:P29)</f>
        <v>7880.6335671373499</v>
      </c>
      <c r="R29" s="129" t="s">
        <v>519</v>
      </c>
      <c r="S29" s="201">
        <v>8503.2036189411992</v>
      </c>
      <c r="T29" s="184"/>
      <c r="U29" s="184"/>
      <c r="V29" s="184"/>
      <c r="W29" s="186">
        <f>SUM(S29:V29)</f>
        <v>8503.2036189411992</v>
      </c>
      <c r="X29" s="129" t="s">
        <v>519</v>
      </c>
      <c r="Y29" s="201">
        <v>9174.9567048375593</v>
      </c>
      <c r="Z29" s="124" t="s">
        <v>365</v>
      </c>
      <c r="AA29" s="124" t="s">
        <v>365</v>
      </c>
      <c r="AB29" s="124" t="s">
        <v>365</v>
      </c>
      <c r="AC29" s="128">
        <f>SUM(Y29:AB29)</f>
        <v>9174.9567048375593</v>
      </c>
      <c r="AD29" s="129" t="s">
        <v>519</v>
      </c>
      <c r="AE29" s="201">
        <v>9174.9567048375593</v>
      </c>
      <c r="AF29" s="124" t="s">
        <v>365</v>
      </c>
      <c r="AG29" s="124" t="s">
        <v>365</v>
      </c>
      <c r="AH29" s="124" t="s">
        <v>365</v>
      </c>
      <c r="AI29" s="128">
        <f>SUM(AE29:AH29)</f>
        <v>9174.9567048375593</v>
      </c>
    </row>
    <row r="30" spans="1:35" s="122" customFormat="1" ht="47.25" customHeight="1">
      <c r="A30" s="191" t="s">
        <v>410</v>
      </c>
      <c r="B30" s="180" t="s">
        <v>411</v>
      </c>
      <c r="C30" s="181"/>
      <c r="D30" s="181"/>
      <c r="E30" s="182"/>
      <c r="F30" s="179"/>
      <c r="G30" s="181"/>
      <c r="H30" s="109"/>
      <c r="I30" s="109"/>
      <c r="J30" s="109"/>
      <c r="K30" s="140"/>
      <c r="L30" s="139"/>
      <c r="M30" s="109"/>
      <c r="N30" s="109"/>
      <c r="O30" s="109"/>
      <c r="P30" s="109"/>
      <c r="Q30" s="140"/>
      <c r="R30" s="139"/>
      <c r="S30" s="109"/>
      <c r="T30" s="109"/>
      <c r="U30" s="109"/>
      <c r="V30" s="109"/>
      <c r="W30" s="140"/>
      <c r="X30" s="139"/>
      <c r="Y30" s="109"/>
      <c r="Z30" s="109"/>
      <c r="AA30" s="109"/>
      <c r="AB30" s="109"/>
      <c r="AC30" s="140"/>
      <c r="AD30" s="139"/>
      <c r="AE30" s="109"/>
      <c r="AF30" s="109"/>
      <c r="AG30" s="109"/>
      <c r="AH30" s="109"/>
      <c r="AI30" s="140"/>
    </row>
    <row r="31" spans="1:35" s="122" customFormat="1" ht="15.75" thickBot="1">
      <c r="A31" s="202"/>
      <c r="B31" s="144" t="s">
        <v>363</v>
      </c>
      <c r="C31" s="135" t="s">
        <v>363</v>
      </c>
      <c r="D31" s="136" t="s">
        <v>363</v>
      </c>
      <c r="E31" s="203" t="s">
        <v>363</v>
      </c>
      <c r="F31" s="204" t="s">
        <v>365</v>
      </c>
      <c r="G31" s="135" t="s">
        <v>365</v>
      </c>
      <c r="H31" s="135" t="s">
        <v>365</v>
      </c>
      <c r="I31" s="135" t="s">
        <v>365</v>
      </c>
      <c r="J31" s="135" t="s">
        <v>365</v>
      </c>
      <c r="K31" s="205" t="s">
        <v>365</v>
      </c>
      <c r="L31" s="204" t="s">
        <v>365</v>
      </c>
      <c r="M31" s="135" t="s">
        <v>365</v>
      </c>
      <c r="N31" s="135" t="s">
        <v>365</v>
      </c>
      <c r="O31" s="135" t="s">
        <v>365</v>
      </c>
      <c r="P31" s="135" t="s">
        <v>365</v>
      </c>
      <c r="Q31" s="205" t="s">
        <v>365</v>
      </c>
      <c r="R31" s="204" t="s">
        <v>365</v>
      </c>
      <c r="S31" s="206" t="s">
        <v>365</v>
      </c>
      <c r="T31" s="206" t="s">
        <v>365</v>
      </c>
      <c r="U31" s="206" t="s">
        <v>365</v>
      </c>
      <c r="V31" s="206" t="s">
        <v>365</v>
      </c>
      <c r="W31" s="207" t="s">
        <v>365</v>
      </c>
      <c r="X31" s="204" t="s">
        <v>365</v>
      </c>
      <c r="Y31" s="206" t="s">
        <v>365</v>
      </c>
      <c r="Z31" s="206" t="s">
        <v>365</v>
      </c>
      <c r="AA31" s="206" t="s">
        <v>365</v>
      </c>
      <c r="AB31" s="206" t="s">
        <v>365</v>
      </c>
      <c r="AC31" s="207" t="s">
        <v>365</v>
      </c>
      <c r="AD31" s="204" t="s">
        <v>365</v>
      </c>
      <c r="AE31" s="206" t="s">
        <v>365</v>
      </c>
      <c r="AF31" s="206" t="s">
        <v>365</v>
      </c>
      <c r="AG31" s="206" t="s">
        <v>365</v>
      </c>
      <c r="AH31" s="206" t="s">
        <v>365</v>
      </c>
      <c r="AI31" s="207" t="s">
        <v>365</v>
      </c>
    </row>
    <row r="32" spans="1:35" ht="30" customHeight="1">
      <c r="A32" s="208" t="s">
        <v>412</v>
      </c>
      <c r="B32" s="484" t="s">
        <v>413</v>
      </c>
      <c r="C32" s="484"/>
      <c r="D32" s="484"/>
      <c r="E32" s="484"/>
      <c r="F32" s="484"/>
      <c r="G32" s="484"/>
      <c r="H32" s="484"/>
      <c r="I32" s="484"/>
      <c r="J32" s="484"/>
      <c r="K32" s="484"/>
      <c r="L32" s="209"/>
      <c r="M32" s="209"/>
      <c r="N32" s="209"/>
      <c r="O32" s="209"/>
      <c r="P32" s="209"/>
      <c r="Q32" s="209"/>
    </row>
    <row r="33" spans="1:19" ht="21" customHeight="1">
      <c r="A33" s="208" t="s">
        <v>414</v>
      </c>
      <c r="B33" s="118" t="s">
        <v>415</v>
      </c>
      <c r="O33" s="137"/>
      <c r="P33" s="137"/>
    </row>
    <row r="34" spans="1:19" ht="21" customHeight="1">
      <c r="A34" s="208"/>
    </row>
    <row r="37" spans="1:19">
      <c r="B37" s="216" t="s">
        <v>416</v>
      </c>
      <c r="S37" s="118"/>
    </row>
    <row r="38" spans="1:19">
      <c r="B38" s="212" t="s">
        <v>417</v>
      </c>
      <c r="S38" s="118"/>
    </row>
    <row r="39" spans="1:19">
      <c r="B39" s="212" t="s">
        <v>418</v>
      </c>
      <c r="S39" s="118"/>
    </row>
    <row r="40" spans="1:19">
      <c r="B40" s="212"/>
      <c r="S40" s="118"/>
    </row>
    <row r="41" spans="1:19">
      <c r="B41" s="212"/>
      <c r="S41" s="118"/>
    </row>
    <row r="42" spans="1:19">
      <c r="B42" s="212"/>
      <c r="S42" s="118"/>
    </row>
    <row r="43" spans="1:19">
      <c r="B43" s="212"/>
      <c r="S43" s="118"/>
    </row>
    <row r="44" spans="1:19">
      <c r="B44" s="212"/>
      <c r="S44" s="118"/>
    </row>
    <row r="46" spans="1:19">
      <c r="B46" s="212" t="s">
        <v>520</v>
      </c>
      <c r="S46" s="118"/>
    </row>
    <row r="47" spans="1:19">
      <c r="B47" s="216" t="s">
        <v>521</v>
      </c>
      <c r="S47" s="118"/>
    </row>
    <row r="48" spans="1:19">
      <c r="B48" s="212"/>
      <c r="S48" s="118"/>
    </row>
    <row r="49" spans="2:19">
      <c r="B49" s="212"/>
      <c r="S49" s="118"/>
    </row>
    <row r="50" spans="2:19">
      <c r="B50" s="212" t="s">
        <v>419</v>
      </c>
      <c r="S50" s="118"/>
    </row>
    <row r="51" spans="2:19">
      <c r="B51" s="212"/>
      <c r="S51" s="118"/>
    </row>
    <row r="52" spans="2:19">
      <c r="B52" s="212"/>
      <c r="S52" s="118"/>
    </row>
    <row r="53" spans="2:19">
      <c r="B53" s="212"/>
      <c r="S53" s="118"/>
    </row>
    <row r="54" spans="2:19">
      <c r="B54" s="212"/>
      <c r="S54" s="118"/>
    </row>
    <row r="55" spans="2:19">
      <c r="B55" s="212"/>
      <c r="S55" s="118"/>
    </row>
    <row r="56" spans="2:19">
      <c r="B56" s="212"/>
      <c r="S56" s="118"/>
    </row>
    <row r="57" spans="2:19">
      <c r="B57" s="212"/>
      <c r="S57" s="118"/>
    </row>
    <row r="58" spans="2:19">
      <c r="B58" s="212" t="s">
        <v>522</v>
      </c>
      <c r="S58" s="118"/>
    </row>
    <row r="59" spans="2:19">
      <c r="B59" s="216" t="s">
        <v>523</v>
      </c>
      <c r="S59" s="118"/>
    </row>
    <row r="60" spans="2:19">
      <c r="B60" s="212" t="s">
        <v>420</v>
      </c>
      <c r="S60" s="118"/>
    </row>
    <row r="61" spans="2:19">
      <c r="B61" s="212"/>
      <c r="S61" s="118"/>
    </row>
    <row r="62" spans="2:19">
      <c r="B62" s="212" t="s">
        <v>421</v>
      </c>
      <c r="S62" s="118"/>
    </row>
    <row r="63" spans="2:19">
      <c r="B63" s="212" t="s">
        <v>422</v>
      </c>
      <c r="S63" s="118"/>
    </row>
    <row r="64" spans="2:19">
      <c r="B64" s="212"/>
      <c r="S64" s="118"/>
    </row>
    <row r="65" spans="2:19">
      <c r="B65" s="212"/>
      <c r="S65" s="118"/>
    </row>
    <row r="66" spans="2:19">
      <c r="B66" s="212"/>
      <c r="S66" s="118"/>
    </row>
    <row r="67" spans="2:19">
      <c r="B67" s="212"/>
      <c r="S67" s="118"/>
    </row>
    <row r="68" spans="2:19">
      <c r="B68" s="212"/>
      <c r="S68" s="118"/>
    </row>
    <row r="69" spans="2:19">
      <c r="B69" s="212" t="s">
        <v>524</v>
      </c>
      <c r="S69" s="118"/>
    </row>
    <row r="70" spans="2:19">
      <c r="B70" s="216" t="s">
        <v>525</v>
      </c>
      <c r="S70" s="118"/>
    </row>
    <row r="71" spans="2:19">
      <c r="B71" s="216" t="s">
        <v>526</v>
      </c>
      <c r="S71" s="118"/>
    </row>
    <row r="72" spans="2:19">
      <c r="B72" s="212" t="s">
        <v>423</v>
      </c>
      <c r="S72" s="118"/>
    </row>
  </sheetData>
  <sheetProtection password="833F" sheet="1"/>
  <mergeCells count="25">
    <mergeCell ref="G11:K11"/>
    <mergeCell ref="L11:L12"/>
    <mergeCell ref="M11:Q11"/>
    <mergeCell ref="R11:R12"/>
    <mergeCell ref="S11:W11"/>
    <mergeCell ref="A6:AI6"/>
    <mergeCell ref="A7:I7"/>
    <mergeCell ref="A8:I8"/>
    <mergeCell ref="A10:A12"/>
    <mergeCell ref="B10:B12"/>
    <mergeCell ref="X11:X12"/>
    <mergeCell ref="Y11:AC11"/>
    <mergeCell ref="AD11:AD12"/>
    <mergeCell ref="AE11:AI11"/>
    <mergeCell ref="C10:C12"/>
    <mergeCell ref="B32:K32"/>
    <mergeCell ref="X10:AC10"/>
    <mergeCell ref="AD10:AI10"/>
    <mergeCell ref="D11:D12"/>
    <mergeCell ref="E11:E12"/>
    <mergeCell ref="F11:F12"/>
    <mergeCell ref="D10:E10"/>
    <mergeCell ref="F10:K10"/>
    <mergeCell ref="L10:Q10"/>
    <mergeCell ref="R10:W10"/>
  </mergeCells>
  <conditionalFormatting sqref="G29 M29 S29 Y29 AE29">
    <cfRule type="cellIs" dxfId="0" priority="5" stopIfTrue="1" operator="equal">
      <formula>0</formula>
    </cfRule>
  </conditionalFormatting>
  <printOptions horizontalCentered="1"/>
  <pageMargins left="0.15748031496062992" right="0.15748031496062992" top="0.15748031496062992" bottom="0.15748031496062992" header="0.15748031496062992" footer="0.15748031496062992"/>
  <pageSetup paperSize="9" scale="45" orientation="landscape" r:id="rId1"/>
  <headerFooter alignWithMargins="0">
    <oddFooter>&amp;R&amp;"Times New Roman,обычный"Стр. &amp;P из стр. &amp;N</oddFooter>
  </headerFooter>
  <colBreaks count="1" manualBreakCount="1">
    <brk id="17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7"/>
  <sheetViews>
    <sheetView workbookViewId="0">
      <selection activeCell="C1" sqref="C1:D65536"/>
    </sheetView>
  </sheetViews>
  <sheetFormatPr defaultRowHeight="15"/>
  <cols>
    <col min="1" max="1" width="62.140625" customWidth="1"/>
    <col min="2" max="2" width="42.7109375" customWidth="1"/>
  </cols>
  <sheetData>
    <row r="1" spans="1:2" ht="61.5" customHeight="1">
      <c r="A1" s="371" t="s">
        <v>265</v>
      </c>
      <c r="B1" s="372"/>
    </row>
    <row r="2" spans="1:2" ht="31.5">
      <c r="A2" s="80" t="s">
        <v>242</v>
      </c>
      <c r="B2" s="81" t="s">
        <v>243</v>
      </c>
    </row>
    <row r="3" spans="1:2" ht="31.5">
      <c r="A3" s="80" t="s">
        <v>244</v>
      </c>
      <c r="B3" s="81" t="s">
        <v>245</v>
      </c>
    </row>
    <row r="4" spans="1:2" ht="78.75">
      <c r="A4" s="80" t="s">
        <v>246</v>
      </c>
      <c r="B4" s="83" t="s">
        <v>261</v>
      </c>
    </row>
    <row r="5" spans="1:2" ht="31.5">
      <c r="A5" s="80" t="s">
        <v>247</v>
      </c>
      <c r="B5" s="83" t="s">
        <v>248</v>
      </c>
    </row>
    <row r="6" spans="1:2" ht="31.5">
      <c r="A6" s="80" t="s">
        <v>249</v>
      </c>
      <c r="B6" s="84" t="s">
        <v>248</v>
      </c>
    </row>
    <row r="7" spans="1:2" ht="30.75">
      <c r="A7" s="80" t="s">
        <v>250</v>
      </c>
      <c r="B7" s="83" t="s">
        <v>262</v>
      </c>
    </row>
    <row r="8" spans="1:2" ht="31.5">
      <c r="A8" s="80" t="s">
        <v>251</v>
      </c>
      <c r="B8" s="82" t="s">
        <v>314</v>
      </c>
    </row>
    <row r="9" spans="1:2" ht="15.75">
      <c r="A9" s="80" t="s">
        <v>252</v>
      </c>
      <c r="B9" s="87" t="s">
        <v>263</v>
      </c>
    </row>
    <row r="10" spans="1:2" ht="47.25">
      <c r="A10" s="80" t="s">
        <v>253</v>
      </c>
      <c r="B10" s="85" t="s">
        <v>424</v>
      </c>
    </row>
    <row r="11" spans="1:2" ht="78.75">
      <c r="A11" s="80" t="s">
        <v>254</v>
      </c>
      <c r="B11" s="84" t="s">
        <v>459</v>
      </c>
    </row>
    <row r="12" spans="1:2" ht="31.5">
      <c r="A12" s="80" t="s">
        <v>255</v>
      </c>
      <c r="B12" s="101">
        <v>79.05</v>
      </c>
    </row>
    <row r="13" spans="1:2" ht="31.5">
      <c r="A13" s="80" t="s">
        <v>256</v>
      </c>
      <c r="B13" s="101"/>
    </row>
    <row r="14" spans="1:2" ht="31.5">
      <c r="A14" s="80" t="s">
        <v>257</v>
      </c>
      <c r="B14" s="85" t="s">
        <v>188</v>
      </c>
    </row>
    <row r="15" spans="1:2" ht="31.5">
      <c r="A15" s="80" t="s">
        <v>258</v>
      </c>
      <c r="B15" s="85" t="s">
        <v>188</v>
      </c>
    </row>
    <row r="16" spans="1:2" ht="31.5">
      <c r="A16" s="80" t="s">
        <v>259</v>
      </c>
      <c r="B16" s="86" t="s">
        <v>264</v>
      </c>
    </row>
    <row r="17" spans="1:2" ht="15.75">
      <c r="A17" s="80" t="s">
        <v>260</v>
      </c>
      <c r="B17" s="85" t="s">
        <v>188</v>
      </c>
    </row>
  </sheetData>
  <sheetProtection password="833F" sheet="1"/>
  <mergeCells count="1">
    <mergeCell ref="A1:B1"/>
  </mergeCell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scale="83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view="pageBreakPreview" zoomScale="89" zoomScaleNormal="75" zoomScaleSheetLayoutView="89" workbookViewId="0">
      <selection activeCell="A37" sqref="A37:IV46"/>
    </sheetView>
  </sheetViews>
  <sheetFormatPr defaultRowHeight="14.25"/>
  <cols>
    <col min="1" max="1" width="4.85546875" style="212" customWidth="1"/>
    <col min="2" max="2" width="60.42578125" style="212" customWidth="1"/>
    <col min="3" max="3" width="38.28515625" style="212" customWidth="1"/>
    <col min="4" max="4" width="19.140625" style="212" customWidth="1"/>
    <col min="5" max="5" width="18" style="212" customWidth="1"/>
    <col min="6" max="6" width="18.85546875" style="212" customWidth="1"/>
    <col min="7" max="7" width="18.28515625" style="212" customWidth="1"/>
    <col min="8" max="9" width="18.42578125" style="103" customWidth="1"/>
    <col min="10" max="23" width="9.140625" style="103"/>
    <col min="24" max="16384" width="9.140625" style="212"/>
  </cols>
  <sheetData>
    <row r="1" spans="1:23" ht="15">
      <c r="A1" s="118"/>
      <c r="B1" s="118"/>
      <c r="C1" s="118"/>
      <c r="D1" s="118"/>
      <c r="E1" s="118"/>
      <c r="F1" s="118"/>
      <c r="G1" s="173"/>
      <c r="I1" s="173" t="s">
        <v>461</v>
      </c>
    </row>
    <row r="2" spans="1:23" ht="15">
      <c r="A2" s="118"/>
      <c r="B2" s="118"/>
      <c r="C2" s="118"/>
      <c r="D2" s="118"/>
      <c r="E2" s="118"/>
      <c r="F2" s="118"/>
      <c r="G2" s="173"/>
      <c r="I2" s="173" t="s">
        <v>339</v>
      </c>
    </row>
    <row r="3" spans="1:23" ht="15">
      <c r="A3" s="118"/>
      <c r="B3" s="118"/>
      <c r="C3" s="118"/>
      <c r="D3" s="118"/>
      <c r="E3" s="118"/>
      <c r="F3" s="118"/>
      <c r="G3" s="173"/>
      <c r="I3" s="173" t="s">
        <v>340</v>
      </c>
    </row>
    <row r="4" spans="1:23" ht="15">
      <c r="A4" s="118"/>
      <c r="B4" s="118"/>
      <c r="C4" s="173"/>
      <c r="D4" s="173"/>
      <c r="E4" s="118"/>
      <c r="F4" s="118"/>
      <c r="G4" s="173"/>
      <c r="I4" s="173" t="s">
        <v>341</v>
      </c>
    </row>
    <row r="5" spans="1:23" ht="15">
      <c r="A5" s="118"/>
      <c r="B5" s="118"/>
      <c r="C5" s="118"/>
      <c r="D5" s="118"/>
      <c r="E5" s="118"/>
      <c r="F5" s="118"/>
      <c r="G5" s="118"/>
    </row>
    <row r="6" spans="1:23" ht="65.25" customHeight="1">
      <c r="A6" s="490" t="s">
        <v>462</v>
      </c>
      <c r="B6" s="490"/>
      <c r="C6" s="490"/>
      <c r="D6" s="490"/>
      <c r="E6" s="490"/>
      <c r="F6" s="490"/>
      <c r="G6" s="490"/>
      <c r="H6" s="522"/>
      <c r="I6" s="522"/>
    </row>
    <row r="7" spans="1:23" s="116" customFormat="1" ht="20.25" customHeight="1">
      <c r="A7" s="491" t="s">
        <v>463</v>
      </c>
      <c r="B7" s="491"/>
      <c r="C7" s="491"/>
      <c r="D7" s="491"/>
      <c r="E7" s="491"/>
      <c r="F7" s="491"/>
      <c r="G7" s="122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</row>
    <row r="8" spans="1:23" s="116" customFormat="1" ht="20.25" customHeight="1">
      <c r="A8" s="491" t="s">
        <v>464</v>
      </c>
      <c r="B8" s="491"/>
      <c r="C8" s="491"/>
      <c r="D8" s="491"/>
      <c r="E8" s="491"/>
      <c r="F8" s="491"/>
      <c r="G8" s="122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</row>
    <row r="9" spans="1:23" ht="15.75" thickBot="1">
      <c r="A9" s="118"/>
      <c r="B9" s="497"/>
      <c r="C9" s="497"/>
      <c r="D9" s="497"/>
      <c r="E9" s="497"/>
      <c r="F9" s="497"/>
      <c r="G9" s="118"/>
    </row>
    <row r="10" spans="1:23" s="218" customFormat="1" ht="24.75" customHeight="1">
      <c r="A10" s="498" t="s">
        <v>343</v>
      </c>
      <c r="B10" s="493" t="s">
        <v>344</v>
      </c>
      <c r="C10" s="501" t="s">
        <v>465</v>
      </c>
      <c r="D10" s="501" t="s">
        <v>466</v>
      </c>
      <c r="E10" s="520"/>
      <c r="F10" s="520"/>
      <c r="G10" s="520"/>
      <c r="H10" s="520"/>
      <c r="I10" s="521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</row>
    <row r="11" spans="1:23" s="218" customFormat="1" ht="21.75" customHeight="1">
      <c r="A11" s="499"/>
      <c r="B11" s="482"/>
      <c r="C11" s="502"/>
      <c r="D11" s="482" t="s">
        <v>467</v>
      </c>
      <c r="E11" s="482" t="s">
        <v>468</v>
      </c>
      <c r="F11" s="482" t="s">
        <v>469</v>
      </c>
      <c r="G11" s="482" t="s">
        <v>470</v>
      </c>
      <c r="H11" s="482" t="s">
        <v>471</v>
      </c>
      <c r="I11" s="483" t="s">
        <v>472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</row>
    <row r="12" spans="1:23" s="219" customFormat="1" ht="52.5" customHeight="1">
      <c r="A12" s="500"/>
      <c r="B12" s="482"/>
      <c r="C12" s="502"/>
      <c r="D12" s="482"/>
      <c r="E12" s="482"/>
      <c r="F12" s="482"/>
      <c r="G12" s="482"/>
      <c r="H12" s="482"/>
      <c r="I12" s="483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</row>
    <row r="13" spans="1:23" s="116" customFormat="1" ht="74.25" customHeight="1">
      <c r="A13" s="220" t="s">
        <v>359</v>
      </c>
      <c r="B13" s="221" t="s">
        <v>473</v>
      </c>
      <c r="C13" s="222"/>
      <c r="D13" s="223"/>
      <c r="E13" s="223"/>
      <c r="F13" s="223"/>
      <c r="G13" s="223"/>
      <c r="H13" s="223"/>
      <c r="I13" s="22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</row>
    <row r="14" spans="1:23" s="116" customFormat="1" ht="30">
      <c r="A14" s="225"/>
      <c r="B14" s="105" t="s">
        <v>362</v>
      </c>
      <c r="C14" s="148" t="s">
        <v>474</v>
      </c>
      <c r="D14" s="109">
        <v>100</v>
      </c>
      <c r="E14" s="109">
        <v>100</v>
      </c>
      <c r="F14" s="109">
        <v>100</v>
      </c>
      <c r="G14" s="109">
        <v>100</v>
      </c>
      <c r="H14" s="109">
        <v>100</v>
      </c>
      <c r="I14" s="140">
        <v>100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pans="1:23" s="116" customFormat="1" ht="45">
      <c r="A15" s="225"/>
      <c r="B15" s="105" t="s">
        <v>475</v>
      </c>
      <c r="C15" s="108" t="s">
        <v>476</v>
      </c>
      <c r="D15" s="109">
        <v>100</v>
      </c>
      <c r="E15" s="109" t="s">
        <v>188</v>
      </c>
      <c r="F15" s="109">
        <v>100</v>
      </c>
      <c r="G15" s="109">
        <v>100</v>
      </c>
      <c r="H15" s="109">
        <v>100</v>
      </c>
      <c r="I15" s="140">
        <v>100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  <row r="16" spans="1:23" s="116" customFormat="1" ht="30">
      <c r="A16" s="225"/>
      <c r="B16" s="105" t="s">
        <v>477</v>
      </c>
      <c r="C16" s="148" t="s">
        <v>478</v>
      </c>
      <c r="D16" s="109">
        <v>100</v>
      </c>
      <c r="E16" s="109">
        <v>100</v>
      </c>
      <c r="F16" s="109">
        <v>100</v>
      </c>
      <c r="G16" s="109">
        <v>100</v>
      </c>
      <c r="H16" s="109">
        <v>100</v>
      </c>
      <c r="I16" s="140">
        <v>100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</row>
    <row r="17" spans="1:26" s="116" customFormat="1" ht="30">
      <c r="A17" s="225"/>
      <c r="B17" s="105" t="s">
        <v>479</v>
      </c>
      <c r="C17" s="148" t="s">
        <v>474</v>
      </c>
      <c r="D17" s="109">
        <v>100</v>
      </c>
      <c r="E17" s="109">
        <v>100</v>
      </c>
      <c r="F17" s="109">
        <v>100</v>
      </c>
      <c r="G17" s="109">
        <v>100</v>
      </c>
      <c r="H17" s="109">
        <v>100</v>
      </c>
      <c r="I17" s="226" t="s">
        <v>365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26" s="116" customFormat="1" ht="15">
      <c r="A18" s="225"/>
      <c r="B18" s="223" t="s">
        <v>480</v>
      </c>
      <c r="C18" s="148" t="s">
        <v>478</v>
      </c>
      <c r="D18" s="109">
        <v>100</v>
      </c>
      <c r="E18" s="109">
        <v>100</v>
      </c>
      <c r="F18" s="227" t="s">
        <v>365</v>
      </c>
      <c r="G18" s="228" t="s">
        <v>365</v>
      </c>
      <c r="H18" s="227" t="s">
        <v>365</v>
      </c>
      <c r="I18" s="226" t="s">
        <v>365</v>
      </c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</row>
    <row r="19" spans="1:26" s="116" customFormat="1" ht="28.5">
      <c r="A19" s="229" t="s">
        <v>380</v>
      </c>
      <c r="B19" s="180" t="s">
        <v>381</v>
      </c>
      <c r="C19" s="223"/>
      <c r="D19" s="109"/>
      <c r="E19" s="109"/>
      <c r="F19" s="109"/>
      <c r="G19" s="109"/>
      <c r="H19" s="109"/>
      <c r="I19" s="140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</row>
    <row r="20" spans="1:26" s="116" customFormat="1" ht="15">
      <c r="A20" s="225"/>
      <c r="B20" s="223" t="s">
        <v>363</v>
      </c>
      <c r="C20" s="227" t="s">
        <v>365</v>
      </c>
      <c r="D20" s="227" t="s">
        <v>365</v>
      </c>
      <c r="E20" s="227" t="s">
        <v>365</v>
      </c>
      <c r="F20" s="227" t="s">
        <v>365</v>
      </c>
      <c r="G20" s="228" t="s">
        <v>365</v>
      </c>
      <c r="H20" s="227" t="s">
        <v>365</v>
      </c>
      <c r="I20" s="226" t="s">
        <v>365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</row>
    <row r="21" spans="1:26" s="116" customFormat="1" ht="57" customHeight="1">
      <c r="A21" s="229" t="s">
        <v>382</v>
      </c>
      <c r="B21" s="180" t="s">
        <v>383</v>
      </c>
      <c r="C21" s="227"/>
      <c r="D21" s="223"/>
      <c r="E21" s="223"/>
      <c r="F21" s="223"/>
      <c r="G21" s="223"/>
      <c r="H21" s="223"/>
      <c r="I21" s="230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</row>
    <row r="22" spans="1:26" s="116" customFormat="1" ht="15">
      <c r="A22" s="225"/>
      <c r="B22" s="223" t="s">
        <v>363</v>
      </c>
      <c r="C22" s="227" t="s">
        <v>365</v>
      </c>
      <c r="D22" s="227" t="s">
        <v>365</v>
      </c>
      <c r="E22" s="227" t="s">
        <v>365</v>
      </c>
      <c r="F22" s="227" t="s">
        <v>365</v>
      </c>
      <c r="G22" s="228" t="s">
        <v>365</v>
      </c>
      <c r="H22" s="227" t="s">
        <v>365</v>
      </c>
      <c r="I22" s="226" t="s">
        <v>365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</row>
    <row r="23" spans="1:26" s="116" customFormat="1" ht="45" customHeight="1">
      <c r="A23" s="229" t="s">
        <v>384</v>
      </c>
      <c r="B23" s="180" t="s">
        <v>385</v>
      </c>
      <c r="C23" s="223"/>
      <c r="D23" s="223"/>
      <c r="E23" s="223"/>
      <c r="F23" s="223"/>
      <c r="G23" s="223"/>
      <c r="H23" s="223"/>
      <c r="I23" s="230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</row>
    <row r="24" spans="1:26" s="116" customFormat="1" ht="15">
      <c r="A24" s="225"/>
      <c r="B24" s="223" t="s">
        <v>363</v>
      </c>
      <c r="C24" s="227" t="s">
        <v>365</v>
      </c>
      <c r="D24" s="227" t="s">
        <v>365</v>
      </c>
      <c r="E24" s="227" t="s">
        <v>365</v>
      </c>
      <c r="F24" s="227" t="s">
        <v>365</v>
      </c>
      <c r="G24" s="228" t="s">
        <v>365</v>
      </c>
      <c r="H24" s="227" t="s">
        <v>365</v>
      </c>
      <c r="I24" s="226" t="s">
        <v>365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</row>
    <row r="25" spans="1:26" s="116" customFormat="1" ht="43.5" customHeight="1">
      <c r="A25" s="229" t="s">
        <v>391</v>
      </c>
      <c r="B25" s="180" t="s">
        <v>481</v>
      </c>
      <c r="C25" s="223"/>
      <c r="D25" s="223"/>
      <c r="E25" s="223"/>
      <c r="F25" s="223"/>
      <c r="G25" s="223"/>
      <c r="H25" s="223"/>
      <c r="I25" s="230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</row>
    <row r="26" spans="1:26" s="233" customFormat="1" ht="45">
      <c r="A26" s="106"/>
      <c r="B26" s="107" t="s">
        <v>393</v>
      </c>
      <c r="C26" s="108" t="s">
        <v>482</v>
      </c>
      <c r="D26" s="109">
        <v>100</v>
      </c>
      <c r="E26" s="109">
        <v>100</v>
      </c>
      <c r="F26" s="109">
        <v>100</v>
      </c>
      <c r="G26" s="228" t="s">
        <v>365</v>
      </c>
      <c r="H26" s="228" t="s">
        <v>365</v>
      </c>
      <c r="I26" s="110">
        <v>100</v>
      </c>
      <c r="J26" s="231"/>
      <c r="K26" s="231"/>
      <c r="L26" s="232"/>
      <c r="M26" s="232"/>
      <c r="N26" s="232"/>
      <c r="O26" s="232"/>
      <c r="P26" s="231"/>
      <c r="Q26" s="231"/>
      <c r="R26" s="232"/>
      <c r="S26" s="231"/>
      <c r="T26" s="231"/>
      <c r="U26" s="231"/>
      <c r="V26" s="231"/>
      <c r="W26" s="231"/>
      <c r="Y26" s="232"/>
      <c r="Z26" s="232"/>
    </row>
    <row r="27" spans="1:26" s="233" customFormat="1" ht="30">
      <c r="A27" s="106"/>
      <c r="B27" s="107" t="s">
        <v>395</v>
      </c>
      <c r="C27" s="108" t="s">
        <v>483</v>
      </c>
      <c r="D27" s="109" t="s">
        <v>484</v>
      </c>
      <c r="E27" s="228" t="s">
        <v>365</v>
      </c>
      <c r="F27" s="111">
        <v>1.89790068601457</v>
      </c>
      <c r="G27" s="111">
        <v>2.6424978076960741</v>
      </c>
      <c r="H27" s="111">
        <v>5.8905798319736817</v>
      </c>
      <c r="I27" s="112">
        <v>10.448191111059259</v>
      </c>
      <c r="J27" s="231"/>
      <c r="K27" s="231"/>
      <c r="L27" s="232"/>
      <c r="M27" s="232"/>
      <c r="N27" s="232"/>
      <c r="O27" s="232"/>
      <c r="P27" s="231"/>
      <c r="Q27" s="231"/>
      <c r="R27" s="232"/>
      <c r="S27" s="231"/>
      <c r="T27" s="231"/>
      <c r="U27" s="231"/>
      <c r="V27" s="231"/>
      <c r="W27" s="231"/>
      <c r="Y27" s="232"/>
      <c r="Z27" s="232"/>
    </row>
    <row r="28" spans="1:26" s="116" customFormat="1" ht="32.25" customHeight="1">
      <c r="A28" s="229" t="s">
        <v>400</v>
      </c>
      <c r="B28" s="180" t="s">
        <v>401</v>
      </c>
      <c r="C28" s="223"/>
      <c r="D28" s="223"/>
      <c r="E28" s="223"/>
      <c r="F28" s="223"/>
      <c r="G28" s="223"/>
      <c r="H28" s="223"/>
      <c r="I28" s="230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6" s="116" customFormat="1" ht="45">
      <c r="A29" s="113"/>
      <c r="B29" s="107" t="s">
        <v>402</v>
      </c>
      <c r="C29" s="108" t="s">
        <v>485</v>
      </c>
      <c r="D29" s="114">
        <v>100</v>
      </c>
      <c r="E29" s="114">
        <v>100</v>
      </c>
      <c r="F29" s="114">
        <v>100</v>
      </c>
      <c r="G29" s="114">
        <v>100</v>
      </c>
      <c r="H29" s="114">
        <v>100</v>
      </c>
      <c r="I29" s="115">
        <v>100</v>
      </c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6" s="116" customFormat="1" ht="47.25" customHeight="1">
      <c r="A30" s="229" t="s">
        <v>410</v>
      </c>
      <c r="B30" s="180" t="s">
        <v>411</v>
      </c>
      <c r="C30" s="223"/>
      <c r="D30" s="223"/>
      <c r="E30" s="223"/>
      <c r="F30" s="223"/>
      <c r="G30" s="223"/>
      <c r="H30" s="223"/>
      <c r="I30" s="22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</row>
    <row r="31" spans="1:26" s="116" customFormat="1" ht="15.75" thickBot="1">
      <c r="A31" s="234"/>
      <c r="B31" s="235" t="s">
        <v>363</v>
      </c>
      <c r="C31" s="236" t="s">
        <v>365</v>
      </c>
      <c r="D31" s="236" t="s">
        <v>365</v>
      </c>
      <c r="E31" s="236" t="s">
        <v>365</v>
      </c>
      <c r="F31" s="236" t="s">
        <v>365</v>
      </c>
      <c r="G31" s="237" t="s">
        <v>365</v>
      </c>
      <c r="H31" s="236" t="s">
        <v>365</v>
      </c>
      <c r="I31" s="238" t="s">
        <v>365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</row>
    <row r="32" spans="1:26" ht="38.25" customHeight="1">
      <c r="A32" s="208" t="s">
        <v>412</v>
      </c>
      <c r="B32" s="495" t="s">
        <v>413</v>
      </c>
      <c r="C32" s="495"/>
      <c r="D32" s="495"/>
      <c r="E32" s="495"/>
      <c r="F32" s="495"/>
      <c r="G32" s="239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7" ht="33" customHeight="1">
      <c r="A33" s="208" t="s">
        <v>414</v>
      </c>
      <c r="B33" s="484" t="s">
        <v>486</v>
      </c>
      <c r="C33" s="484"/>
      <c r="D33" s="484"/>
      <c r="E33" s="484"/>
      <c r="F33" s="484"/>
      <c r="G33" s="118"/>
    </row>
    <row r="34" spans="1:7" ht="33.75" customHeight="1">
      <c r="A34" s="208" t="s">
        <v>487</v>
      </c>
      <c r="B34" s="484" t="s">
        <v>488</v>
      </c>
      <c r="C34" s="484"/>
      <c r="D34" s="484"/>
      <c r="E34" s="484"/>
      <c r="F34" s="484"/>
      <c r="G34" s="118"/>
    </row>
    <row r="35" spans="1:7" ht="33.75" customHeight="1">
      <c r="A35" s="213" t="s">
        <v>489</v>
      </c>
      <c r="B35" s="496" t="s">
        <v>490</v>
      </c>
      <c r="C35" s="496"/>
      <c r="D35" s="496"/>
      <c r="E35" s="496"/>
      <c r="F35" s="496"/>
      <c r="G35" s="118"/>
    </row>
    <row r="36" spans="1:7" ht="15">
      <c r="A36" s="118"/>
      <c r="B36" s="118"/>
      <c r="C36" s="118"/>
      <c r="D36" s="118"/>
      <c r="E36" s="118"/>
      <c r="F36" s="118"/>
      <c r="G36" s="118"/>
    </row>
  </sheetData>
  <sheetProtection password="833F" sheet="1"/>
  <mergeCells count="18">
    <mergeCell ref="B32:F32"/>
    <mergeCell ref="B33:F33"/>
    <mergeCell ref="B10:B12"/>
    <mergeCell ref="C10:C12"/>
    <mergeCell ref="D10:I10"/>
    <mergeCell ref="D11:D12"/>
    <mergeCell ref="E11:E12"/>
    <mergeCell ref="I11:I12"/>
    <mergeCell ref="B34:F34"/>
    <mergeCell ref="B35:F35"/>
    <mergeCell ref="F11:F12"/>
    <mergeCell ref="G11:G12"/>
    <mergeCell ref="H11:H12"/>
    <mergeCell ref="A6:I6"/>
    <mergeCell ref="A7:F7"/>
    <mergeCell ref="A8:F8"/>
    <mergeCell ref="B9:F9"/>
    <mergeCell ref="A10:A12"/>
  </mergeCells>
  <printOptions horizontalCentered="1"/>
  <pageMargins left="0.47244094488188981" right="0.3" top="0.51181102362204722" bottom="0.55118110236220474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78"/>
  <sheetViews>
    <sheetView workbookViewId="0">
      <selection activeCell="B1" sqref="B1:O45"/>
    </sheetView>
  </sheetViews>
  <sheetFormatPr defaultRowHeight="15"/>
  <cols>
    <col min="1" max="1" width="9.140625" style="43"/>
    <col min="2" max="2" width="6.85546875" style="43" customWidth="1"/>
    <col min="3" max="3" width="51.7109375" style="43" customWidth="1"/>
    <col min="4" max="4" width="12.140625" style="43" customWidth="1"/>
    <col min="5" max="9" width="11.7109375" style="43" customWidth="1"/>
    <col min="10" max="10" width="12.5703125" style="43" customWidth="1"/>
    <col min="11" max="11" width="9.140625" style="43"/>
    <col min="12" max="12" width="17.42578125" style="43" customWidth="1"/>
    <col min="13" max="18" width="12.28515625" style="43" customWidth="1"/>
    <col min="19" max="16384" width="9.140625" style="43"/>
  </cols>
  <sheetData>
    <row r="2" spans="1:15" ht="15.75">
      <c r="B2" s="398" t="s">
        <v>177</v>
      </c>
      <c r="C2" s="398"/>
      <c r="D2" s="398"/>
      <c r="E2" s="398"/>
      <c r="F2" s="398"/>
      <c r="G2" s="398"/>
      <c r="H2" s="398"/>
      <c r="I2" s="398"/>
      <c r="J2" s="398"/>
    </row>
    <row r="3" spans="1:15">
      <c r="B3" s="44"/>
      <c r="C3" s="44"/>
      <c r="D3" s="44"/>
      <c r="E3" s="44"/>
      <c r="F3" s="44"/>
      <c r="G3" s="44"/>
      <c r="H3" s="44"/>
      <c r="I3" s="44"/>
      <c r="J3" s="44"/>
    </row>
    <row r="4" spans="1:15">
      <c r="B4" s="399" t="s">
        <v>0</v>
      </c>
      <c r="C4" s="399"/>
      <c r="D4" s="396" t="s">
        <v>214</v>
      </c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1:15">
      <c r="B5" s="394" t="s">
        <v>20</v>
      </c>
      <c r="C5" s="394"/>
      <c r="D5" s="396">
        <v>7022010799</v>
      </c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1:15">
      <c r="B6" s="394" t="s">
        <v>21</v>
      </c>
      <c r="C6" s="394"/>
      <c r="D6" s="396">
        <v>702201001</v>
      </c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15">
      <c r="B7" s="394" t="s">
        <v>67</v>
      </c>
      <c r="C7" s="394"/>
      <c r="D7" s="396" t="s">
        <v>215</v>
      </c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</row>
    <row r="8" spans="1:15">
      <c r="A8" s="393"/>
      <c r="B8" s="395" t="s">
        <v>227</v>
      </c>
      <c r="C8" s="395"/>
      <c r="D8" s="376" t="s">
        <v>190</v>
      </c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8"/>
    </row>
    <row r="9" spans="1:15">
      <c r="A9" s="393"/>
      <c r="B9" s="395"/>
      <c r="C9" s="395"/>
      <c r="D9" s="379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1"/>
    </row>
    <row r="10" spans="1:15" ht="15" customHeight="1">
      <c r="B10" s="395" t="s">
        <v>17</v>
      </c>
      <c r="C10" s="395"/>
      <c r="D10" s="396" t="s">
        <v>216</v>
      </c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15">
      <c r="B11" s="395" t="s">
        <v>68</v>
      </c>
      <c r="C11" s="395"/>
      <c r="D11" s="397" t="s">
        <v>191</v>
      </c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</row>
    <row r="12" spans="1:15">
      <c r="B12" s="394" t="s">
        <v>1</v>
      </c>
      <c r="C12" s="394"/>
      <c r="D12" s="397" t="s">
        <v>217</v>
      </c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</row>
    <row r="13" spans="1:15">
      <c r="B13" s="373" t="s">
        <v>221</v>
      </c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5"/>
    </row>
    <row r="14" spans="1:15">
      <c r="B14" s="391" t="s">
        <v>218</v>
      </c>
      <c r="C14" s="388"/>
      <c r="D14" s="400" t="s">
        <v>219</v>
      </c>
      <c r="E14" s="401"/>
      <c r="F14" s="401"/>
      <c r="G14" s="401"/>
      <c r="H14" s="401"/>
      <c r="I14" s="402"/>
      <c r="J14" s="400" t="s">
        <v>220</v>
      </c>
      <c r="K14" s="401"/>
      <c r="L14" s="401"/>
      <c r="M14" s="401"/>
      <c r="N14" s="401"/>
      <c r="O14" s="402"/>
    </row>
    <row r="15" spans="1:15">
      <c r="B15" s="391"/>
      <c r="C15" s="388"/>
      <c r="D15" s="390" t="s">
        <v>192</v>
      </c>
      <c r="E15" s="385" t="s">
        <v>193</v>
      </c>
      <c r="F15" s="386"/>
      <c r="G15" s="386"/>
      <c r="H15" s="387"/>
      <c r="I15" s="403" t="s">
        <v>194</v>
      </c>
      <c r="J15" s="390" t="s">
        <v>192</v>
      </c>
      <c r="K15" s="385" t="s">
        <v>193</v>
      </c>
      <c r="L15" s="386"/>
      <c r="M15" s="386"/>
      <c r="N15" s="387"/>
      <c r="O15" s="403" t="s">
        <v>194</v>
      </c>
    </row>
    <row r="16" spans="1:15">
      <c r="B16" s="391"/>
      <c r="C16" s="388"/>
      <c r="D16" s="391"/>
      <c r="E16" s="45" t="s">
        <v>195</v>
      </c>
      <c r="F16" s="46" t="s">
        <v>196</v>
      </c>
      <c r="G16" s="46" t="s">
        <v>197</v>
      </c>
      <c r="H16" s="46" t="s">
        <v>198</v>
      </c>
      <c r="I16" s="404"/>
      <c r="J16" s="391"/>
      <c r="K16" s="45" t="s">
        <v>195</v>
      </c>
      <c r="L16" s="46" t="s">
        <v>196</v>
      </c>
      <c r="M16" s="46" t="s">
        <v>197</v>
      </c>
      <c r="N16" s="46" t="s">
        <v>198</v>
      </c>
      <c r="O16" s="404"/>
    </row>
    <row r="17" spans="2:15" ht="33">
      <c r="B17" s="392"/>
      <c r="C17" s="389"/>
      <c r="D17" s="392"/>
      <c r="E17" s="47" t="s">
        <v>228</v>
      </c>
      <c r="F17" s="48" t="s">
        <v>229</v>
      </c>
      <c r="G17" s="48" t="s">
        <v>230</v>
      </c>
      <c r="H17" s="48" t="s">
        <v>231</v>
      </c>
      <c r="I17" s="405"/>
      <c r="J17" s="392"/>
      <c r="K17" s="47" t="s">
        <v>228</v>
      </c>
      <c r="L17" s="48" t="s">
        <v>229</v>
      </c>
      <c r="M17" s="48" t="s">
        <v>230</v>
      </c>
      <c r="N17" s="48" t="s">
        <v>231</v>
      </c>
      <c r="O17" s="405"/>
    </row>
    <row r="18" spans="2:15" s="50" customFormat="1" ht="14.25" customHeight="1">
      <c r="B18" s="49">
        <v>1</v>
      </c>
      <c r="C18" s="382" t="s">
        <v>199</v>
      </c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4"/>
    </row>
    <row r="19" spans="2:15">
      <c r="B19" s="51"/>
      <c r="C19" s="52" t="s">
        <v>200</v>
      </c>
      <c r="D19" s="88" t="s">
        <v>203</v>
      </c>
      <c r="E19" s="53"/>
      <c r="F19" s="54"/>
      <c r="G19" s="53"/>
      <c r="H19" s="53"/>
      <c r="I19" s="53"/>
      <c r="J19" s="88">
        <v>3545.5</v>
      </c>
      <c r="K19" s="53"/>
      <c r="L19" s="54"/>
      <c r="M19" s="53"/>
      <c r="N19" s="53"/>
      <c r="O19" s="53"/>
    </row>
    <row r="20" spans="2:15">
      <c r="B20" s="55"/>
      <c r="C20" s="56" t="s">
        <v>201</v>
      </c>
      <c r="D20" s="56"/>
      <c r="E20" s="57"/>
      <c r="F20" s="58"/>
      <c r="G20" s="57"/>
      <c r="H20" s="57"/>
      <c r="I20" s="57"/>
      <c r="J20" s="56"/>
      <c r="K20" s="57"/>
      <c r="L20" s="58"/>
      <c r="M20" s="57"/>
      <c r="N20" s="57"/>
      <c r="O20" s="57"/>
    </row>
    <row r="21" spans="2:15">
      <c r="B21" s="59"/>
      <c r="C21" s="60" t="s">
        <v>202</v>
      </c>
      <c r="D21" s="60"/>
      <c r="E21" s="61"/>
      <c r="F21" s="62"/>
      <c r="G21" s="61"/>
      <c r="H21" s="61"/>
      <c r="I21" s="61"/>
      <c r="J21" s="60"/>
      <c r="K21" s="61"/>
      <c r="L21" s="62"/>
      <c r="M21" s="61"/>
      <c r="N21" s="61"/>
      <c r="O21" s="61"/>
    </row>
    <row r="22" spans="2:15">
      <c r="B22" s="63"/>
      <c r="C22" s="64" t="s">
        <v>204</v>
      </c>
      <c r="D22" s="64"/>
      <c r="E22" s="65"/>
      <c r="F22" s="66"/>
      <c r="G22" s="65"/>
      <c r="H22" s="65"/>
      <c r="I22" s="65"/>
      <c r="J22" s="64"/>
      <c r="K22" s="65"/>
      <c r="L22" s="66"/>
      <c r="M22" s="65"/>
      <c r="N22" s="65"/>
      <c r="O22" s="65"/>
    </row>
    <row r="23" spans="2:15">
      <c r="B23" s="63"/>
      <c r="C23" s="64" t="s">
        <v>205</v>
      </c>
      <c r="D23" s="64"/>
      <c r="E23" s="65"/>
      <c r="F23" s="66"/>
      <c r="G23" s="65"/>
      <c r="H23" s="65"/>
      <c r="I23" s="65"/>
      <c r="J23" s="64"/>
      <c r="K23" s="65"/>
      <c r="L23" s="66"/>
      <c r="M23" s="65"/>
      <c r="N23" s="65"/>
      <c r="O23" s="65"/>
    </row>
    <row r="24" spans="2:15">
      <c r="B24" s="51"/>
      <c r="C24" s="52" t="s">
        <v>30</v>
      </c>
      <c r="D24" s="52"/>
      <c r="E24" s="53"/>
      <c r="F24" s="54"/>
      <c r="G24" s="53"/>
      <c r="H24" s="53"/>
      <c r="I24" s="53"/>
      <c r="J24" s="52"/>
      <c r="K24" s="53"/>
      <c r="L24" s="54"/>
      <c r="M24" s="53"/>
      <c r="N24" s="53"/>
      <c r="O24" s="53"/>
    </row>
    <row r="25" spans="2:15">
      <c r="B25" s="59"/>
      <c r="C25" s="60" t="s">
        <v>206</v>
      </c>
      <c r="D25" s="60"/>
      <c r="E25" s="61"/>
      <c r="F25" s="62"/>
      <c r="G25" s="61"/>
      <c r="H25" s="61"/>
      <c r="I25" s="61"/>
      <c r="J25" s="60"/>
      <c r="K25" s="61"/>
      <c r="L25" s="62"/>
      <c r="M25" s="61"/>
      <c r="N25" s="61"/>
      <c r="O25" s="61"/>
    </row>
    <row r="26" spans="2:15" s="50" customFormat="1" ht="14.25" customHeight="1">
      <c r="B26" s="49"/>
      <c r="C26" s="382" t="s">
        <v>207</v>
      </c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4"/>
    </row>
    <row r="27" spans="2:15">
      <c r="B27" s="51"/>
      <c r="C27" s="52" t="s">
        <v>208</v>
      </c>
      <c r="D27" s="88" t="s">
        <v>209</v>
      </c>
      <c r="E27" s="53"/>
      <c r="F27" s="54"/>
      <c r="G27" s="53"/>
      <c r="H27" s="53"/>
      <c r="I27" s="53"/>
      <c r="J27" s="88">
        <v>4183.6899999999996</v>
      </c>
      <c r="K27" s="53"/>
      <c r="L27" s="54"/>
      <c r="M27" s="53"/>
      <c r="N27" s="53"/>
      <c r="O27" s="53"/>
    </row>
    <row r="28" spans="2:15">
      <c r="B28" s="63"/>
      <c r="C28" s="64" t="s">
        <v>204</v>
      </c>
      <c r="D28" s="64"/>
      <c r="E28" s="65"/>
      <c r="F28" s="66"/>
      <c r="G28" s="65"/>
      <c r="H28" s="65"/>
      <c r="I28" s="65"/>
      <c r="J28" s="64"/>
      <c r="K28" s="65"/>
      <c r="L28" s="66"/>
      <c r="M28" s="65"/>
      <c r="N28" s="65"/>
      <c r="O28" s="65"/>
    </row>
    <row r="29" spans="2:15">
      <c r="B29" s="63"/>
      <c r="C29" s="64" t="s">
        <v>205</v>
      </c>
      <c r="D29" s="64"/>
      <c r="E29" s="65"/>
      <c r="F29" s="66"/>
      <c r="G29" s="65"/>
      <c r="H29" s="65"/>
      <c r="I29" s="65"/>
      <c r="J29" s="64"/>
      <c r="K29" s="65"/>
      <c r="L29" s="66"/>
      <c r="M29" s="65"/>
      <c r="N29" s="65"/>
      <c r="O29" s="65"/>
    </row>
    <row r="30" spans="2:15">
      <c r="B30" s="51"/>
      <c r="C30" s="52" t="s">
        <v>30</v>
      </c>
      <c r="D30" s="52"/>
      <c r="E30" s="53"/>
      <c r="F30" s="54"/>
      <c r="G30" s="53"/>
      <c r="H30" s="53"/>
      <c r="I30" s="53"/>
      <c r="J30" s="52"/>
      <c r="K30" s="53"/>
      <c r="L30" s="54"/>
      <c r="M30" s="53"/>
      <c r="N30" s="53"/>
      <c r="O30" s="53"/>
    </row>
    <row r="31" spans="2:15">
      <c r="B31" s="59"/>
      <c r="C31" s="60" t="s">
        <v>210</v>
      </c>
      <c r="D31" s="60"/>
      <c r="E31" s="61"/>
      <c r="F31" s="62"/>
      <c r="G31" s="61"/>
      <c r="H31" s="61"/>
      <c r="I31" s="61"/>
      <c r="J31" s="60"/>
      <c r="K31" s="61"/>
      <c r="L31" s="62"/>
      <c r="M31" s="61"/>
      <c r="N31" s="61"/>
      <c r="O31" s="61"/>
    </row>
    <row r="32" spans="2:15" s="50" customFormat="1" ht="14.25" customHeight="1">
      <c r="B32" s="49">
        <v>2</v>
      </c>
      <c r="C32" s="382" t="s">
        <v>211</v>
      </c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4"/>
    </row>
    <row r="33" spans="2:15">
      <c r="B33" s="51"/>
      <c r="C33" s="52" t="s">
        <v>200</v>
      </c>
      <c r="D33" s="88">
        <v>2577.4299999999998</v>
      </c>
      <c r="E33" s="53"/>
      <c r="F33" s="54"/>
      <c r="G33" s="53"/>
      <c r="H33" s="53"/>
      <c r="I33" s="53"/>
      <c r="J33" s="88">
        <v>2793.32</v>
      </c>
      <c r="K33" s="53"/>
      <c r="L33" s="54"/>
      <c r="M33" s="53"/>
      <c r="N33" s="53"/>
      <c r="O33" s="53"/>
    </row>
    <row r="34" spans="2:15">
      <c r="B34" s="55"/>
      <c r="C34" s="56" t="s">
        <v>201</v>
      </c>
      <c r="D34" s="56"/>
      <c r="E34" s="57"/>
      <c r="F34" s="58"/>
      <c r="G34" s="57"/>
      <c r="H34" s="57"/>
      <c r="I34" s="57"/>
      <c r="J34" s="56"/>
      <c r="K34" s="57"/>
      <c r="L34" s="58"/>
      <c r="M34" s="57"/>
      <c r="N34" s="57"/>
      <c r="O34" s="57"/>
    </row>
    <row r="35" spans="2:15">
      <c r="B35" s="59"/>
      <c r="C35" s="60" t="s">
        <v>212</v>
      </c>
      <c r="D35" s="60"/>
      <c r="E35" s="61"/>
      <c r="F35" s="62"/>
      <c r="G35" s="61"/>
      <c r="H35" s="61"/>
      <c r="I35" s="61"/>
      <c r="J35" s="60"/>
      <c r="K35" s="61"/>
      <c r="L35" s="62"/>
      <c r="M35" s="61"/>
      <c r="N35" s="61"/>
      <c r="O35" s="61"/>
    </row>
    <row r="36" spans="2:15">
      <c r="B36" s="63"/>
      <c r="C36" s="64" t="s">
        <v>204</v>
      </c>
      <c r="D36" s="64"/>
      <c r="E36" s="65"/>
      <c r="F36" s="66"/>
      <c r="G36" s="65"/>
      <c r="H36" s="65"/>
      <c r="I36" s="65"/>
      <c r="J36" s="64"/>
      <c r="K36" s="65"/>
      <c r="L36" s="66"/>
      <c r="M36" s="65"/>
      <c r="N36" s="65"/>
      <c r="O36" s="65"/>
    </row>
    <row r="37" spans="2:15">
      <c r="B37" s="63"/>
      <c r="C37" s="64" t="s">
        <v>205</v>
      </c>
      <c r="D37" s="64"/>
      <c r="E37" s="65"/>
      <c r="F37" s="66"/>
      <c r="G37" s="65"/>
      <c r="H37" s="65"/>
      <c r="I37" s="65"/>
      <c r="J37" s="64"/>
      <c r="K37" s="65"/>
      <c r="L37" s="66"/>
      <c r="M37" s="65"/>
      <c r="N37" s="65"/>
      <c r="O37" s="65"/>
    </row>
    <row r="38" spans="2:15">
      <c r="B38" s="51"/>
      <c r="C38" s="52" t="s">
        <v>30</v>
      </c>
      <c r="D38" s="52"/>
      <c r="E38" s="53"/>
      <c r="F38" s="54"/>
      <c r="G38" s="53"/>
      <c r="H38" s="53"/>
      <c r="I38" s="53"/>
      <c r="J38" s="52"/>
      <c r="K38" s="53"/>
      <c r="L38" s="54"/>
      <c r="M38" s="53"/>
      <c r="N38" s="53"/>
      <c r="O38" s="53"/>
    </row>
    <row r="39" spans="2:15">
      <c r="B39" s="59"/>
      <c r="C39" s="60" t="s">
        <v>210</v>
      </c>
      <c r="D39" s="60"/>
      <c r="E39" s="61"/>
      <c r="F39" s="62"/>
      <c r="G39" s="61"/>
      <c r="H39" s="61"/>
      <c r="I39" s="61"/>
      <c r="J39" s="60"/>
      <c r="K39" s="61"/>
      <c r="L39" s="62"/>
      <c r="M39" s="61"/>
      <c r="N39" s="61"/>
      <c r="O39" s="61"/>
    </row>
    <row r="40" spans="2:15" s="50" customFormat="1" ht="14.25" customHeight="1">
      <c r="B40" s="49"/>
      <c r="C40" s="382" t="s">
        <v>213</v>
      </c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4"/>
    </row>
    <row r="41" spans="2:15">
      <c r="B41" s="63"/>
      <c r="C41" s="64" t="s">
        <v>208</v>
      </c>
      <c r="D41" s="89">
        <v>3041.37</v>
      </c>
      <c r="E41" s="65"/>
      <c r="F41" s="66"/>
      <c r="G41" s="65"/>
      <c r="H41" s="65"/>
      <c r="I41" s="65"/>
      <c r="J41" s="89">
        <v>3296.12</v>
      </c>
      <c r="K41" s="65"/>
      <c r="L41" s="66"/>
      <c r="M41" s="65"/>
      <c r="N41" s="65"/>
      <c r="O41" s="65"/>
    </row>
    <row r="42" spans="2:15">
      <c r="B42" s="63"/>
      <c r="C42" s="64" t="s">
        <v>204</v>
      </c>
      <c r="D42" s="64"/>
      <c r="E42" s="65"/>
      <c r="F42" s="66"/>
      <c r="G42" s="65"/>
      <c r="H42" s="65"/>
      <c r="I42" s="65"/>
      <c r="J42" s="64"/>
      <c r="K42" s="65"/>
      <c r="L42" s="66"/>
      <c r="M42" s="65"/>
      <c r="N42" s="65"/>
      <c r="O42" s="65"/>
    </row>
    <row r="43" spans="2:15">
      <c r="B43" s="63"/>
      <c r="C43" s="64" t="s">
        <v>205</v>
      </c>
      <c r="D43" s="64"/>
      <c r="E43" s="65"/>
      <c r="F43" s="66"/>
      <c r="G43" s="65"/>
      <c r="H43" s="65"/>
      <c r="I43" s="65"/>
      <c r="J43" s="64"/>
      <c r="K43" s="65"/>
      <c r="L43" s="66"/>
      <c r="M43" s="65"/>
      <c r="N43" s="65"/>
      <c r="O43" s="65"/>
    </row>
    <row r="44" spans="2:15">
      <c r="B44" s="51"/>
      <c r="C44" s="52" t="s">
        <v>30</v>
      </c>
      <c r="D44" s="52"/>
      <c r="E44" s="53"/>
      <c r="F44" s="54"/>
      <c r="G44" s="53"/>
      <c r="H44" s="53"/>
      <c r="I44" s="53"/>
      <c r="J44" s="52"/>
      <c r="K44" s="53"/>
      <c r="L44" s="54"/>
      <c r="M44" s="53"/>
      <c r="N44" s="53"/>
      <c r="O44" s="53"/>
    </row>
    <row r="45" spans="2:15">
      <c r="B45" s="59"/>
      <c r="C45" s="60" t="s">
        <v>210</v>
      </c>
      <c r="D45" s="60"/>
      <c r="E45" s="61"/>
      <c r="F45" s="62"/>
      <c r="G45" s="61"/>
      <c r="H45" s="61"/>
      <c r="I45" s="61"/>
      <c r="J45" s="60"/>
      <c r="K45" s="61"/>
      <c r="L45" s="62"/>
      <c r="M45" s="61"/>
      <c r="N45" s="61"/>
      <c r="O45" s="61"/>
    </row>
    <row r="51" s="50" customFormat="1" ht="14.25"/>
    <row r="65" spans="2:9" s="50" customFormat="1" ht="14.25"/>
    <row r="78" spans="2:9">
      <c r="B78" s="59"/>
      <c r="C78" s="60" t="s">
        <v>210</v>
      </c>
      <c r="D78" s="60"/>
      <c r="E78" s="61"/>
      <c r="F78" s="62"/>
      <c r="G78" s="61"/>
      <c r="H78" s="61"/>
      <c r="I78" s="61"/>
    </row>
  </sheetData>
  <sheetProtection password="833F" sheet="1"/>
  <mergeCells count="33">
    <mergeCell ref="C40:O40"/>
    <mergeCell ref="B14:B17"/>
    <mergeCell ref="D14:I14"/>
    <mergeCell ref="J14:O14"/>
    <mergeCell ref="J15:J17"/>
    <mergeCell ref="I15:I17"/>
    <mergeCell ref="O15:O17"/>
    <mergeCell ref="B2:J2"/>
    <mergeCell ref="B5:C5"/>
    <mergeCell ref="B6:C6"/>
    <mergeCell ref="B4:C4"/>
    <mergeCell ref="B7:C7"/>
    <mergeCell ref="D4:O4"/>
    <mergeCell ref="D5:O5"/>
    <mergeCell ref="D6:O6"/>
    <mergeCell ref="D7:O7"/>
    <mergeCell ref="A8:A9"/>
    <mergeCell ref="B12:C12"/>
    <mergeCell ref="B8:C9"/>
    <mergeCell ref="B10:C10"/>
    <mergeCell ref="B11:C11"/>
    <mergeCell ref="D10:O10"/>
    <mergeCell ref="D11:O11"/>
    <mergeCell ref="D12:O12"/>
    <mergeCell ref="B13:O13"/>
    <mergeCell ref="D8:O9"/>
    <mergeCell ref="C18:O18"/>
    <mergeCell ref="C26:O26"/>
    <mergeCell ref="C32:O32"/>
    <mergeCell ref="E15:H15"/>
    <mergeCell ref="C14:C17"/>
    <mergeCell ref="D15:D17"/>
    <mergeCell ref="K15:N15"/>
  </mergeCells>
  <phoneticPr fontId="0" type="noConversion"/>
  <pageMargins left="0.55118110236220474" right="0.43307086614173229" top="0.51181102362204722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C5" sqref="C5:D6"/>
    </sheetView>
  </sheetViews>
  <sheetFormatPr defaultRowHeight="15"/>
  <cols>
    <col min="1" max="1" width="18.42578125" style="1" customWidth="1"/>
    <col min="2" max="2" width="33.140625" style="1" customWidth="1"/>
    <col min="3" max="4" width="35.7109375" style="1" customWidth="1"/>
    <col min="5" max="16384" width="9.140625" style="1"/>
  </cols>
  <sheetData>
    <row r="1" spans="1:4">
      <c r="A1" s="36"/>
    </row>
    <row r="2" spans="1:4" ht="45.75" customHeight="1">
      <c r="A2" s="417" t="s">
        <v>178</v>
      </c>
      <c r="B2" s="418"/>
      <c r="C2" s="418"/>
      <c r="D2" s="418"/>
    </row>
    <row r="4" spans="1:4">
      <c r="A4" s="407" t="s">
        <v>0</v>
      </c>
      <c r="B4" s="407"/>
      <c r="C4" s="406" t="s">
        <v>214</v>
      </c>
      <c r="D4" s="406"/>
    </row>
    <row r="5" spans="1:4">
      <c r="A5" s="407" t="s">
        <v>70</v>
      </c>
      <c r="B5" s="407"/>
      <c r="C5" s="406">
        <v>7022010799</v>
      </c>
      <c r="D5" s="406"/>
    </row>
    <row r="6" spans="1:4">
      <c r="A6" s="407" t="s">
        <v>21</v>
      </c>
      <c r="B6" s="407"/>
      <c r="C6" s="406">
        <v>702201001</v>
      </c>
      <c r="D6" s="406"/>
    </row>
    <row r="7" spans="1:4">
      <c r="A7" s="407" t="s">
        <v>71</v>
      </c>
      <c r="B7" s="407"/>
      <c r="C7" s="406" t="s">
        <v>215</v>
      </c>
      <c r="D7" s="406"/>
    </row>
    <row r="8" spans="1:4" ht="29.25" customHeight="1">
      <c r="A8" s="409" t="s">
        <v>232</v>
      </c>
      <c r="B8" s="409"/>
      <c r="C8" s="406"/>
      <c r="D8" s="406"/>
    </row>
    <row r="9" spans="1:4" ht="32.25" customHeight="1">
      <c r="A9" s="410" t="s">
        <v>17</v>
      </c>
      <c r="B9" s="410"/>
      <c r="C9" s="406"/>
      <c r="D9" s="406"/>
    </row>
    <row r="10" spans="1:4">
      <c r="A10" s="407" t="s">
        <v>72</v>
      </c>
      <c r="B10" s="407"/>
      <c r="C10" s="406"/>
      <c r="D10" s="406"/>
    </row>
    <row r="11" spans="1:4">
      <c r="A11" s="407" t="s">
        <v>1</v>
      </c>
      <c r="B11" s="407"/>
      <c r="C11" s="406"/>
      <c r="D11" s="406"/>
    </row>
    <row r="12" spans="1:4">
      <c r="A12" s="408" t="s">
        <v>34</v>
      </c>
      <c r="B12" s="408"/>
      <c r="C12" s="408" t="s">
        <v>6</v>
      </c>
      <c r="D12" s="408"/>
    </row>
    <row r="13" spans="1:4" ht="15" customHeight="1">
      <c r="A13" s="412" t="s">
        <v>69</v>
      </c>
      <c r="B13" s="412"/>
      <c r="C13" s="413" t="s">
        <v>185</v>
      </c>
      <c r="D13" s="414"/>
    </row>
    <row r="14" spans="1:4">
      <c r="A14" s="412"/>
      <c r="B14" s="412"/>
      <c r="C14" s="415"/>
      <c r="D14" s="416"/>
    </row>
    <row r="15" spans="1:4" ht="29.25" customHeight="1"/>
    <row r="16" spans="1:4">
      <c r="A16" s="407" t="s">
        <v>0</v>
      </c>
      <c r="B16" s="407"/>
      <c r="C16" s="406" t="s">
        <v>214</v>
      </c>
      <c r="D16" s="406"/>
    </row>
    <row r="17" spans="1:9">
      <c r="A17" s="407" t="s">
        <v>70</v>
      </c>
      <c r="B17" s="407"/>
      <c r="C17" s="406">
        <v>7022010799</v>
      </c>
      <c r="D17" s="406"/>
    </row>
    <row r="18" spans="1:9">
      <c r="A18" s="407" t="s">
        <v>21</v>
      </c>
      <c r="B18" s="407"/>
      <c r="C18" s="406">
        <v>702201001</v>
      </c>
      <c r="D18" s="406"/>
    </row>
    <row r="19" spans="1:9">
      <c r="A19" s="407" t="s">
        <v>71</v>
      </c>
      <c r="B19" s="407"/>
      <c r="C19" s="406" t="s">
        <v>215</v>
      </c>
      <c r="D19" s="406"/>
    </row>
    <row r="20" spans="1:9" ht="29.25" customHeight="1">
      <c r="A20" s="409" t="s">
        <v>233</v>
      </c>
      <c r="B20" s="409"/>
      <c r="C20" s="406"/>
      <c r="D20" s="406"/>
    </row>
    <row r="21" spans="1:9" ht="32.25" customHeight="1">
      <c r="A21" s="410" t="s">
        <v>17</v>
      </c>
      <c r="B21" s="410"/>
      <c r="C21" s="406"/>
      <c r="D21" s="406"/>
    </row>
    <row r="22" spans="1:9">
      <c r="A22" s="407" t="s">
        <v>73</v>
      </c>
      <c r="B22" s="407"/>
      <c r="C22" s="406"/>
      <c r="D22" s="406"/>
    </row>
    <row r="23" spans="1:9">
      <c r="A23" s="407" t="s">
        <v>1</v>
      </c>
      <c r="B23" s="407"/>
      <c r="C23" s="406"/>
      <c r="D23" s="406"/>
    </row>
    <row r="24" spans="1:9">
      <c r="A24" s="408" t="s">
        <v>34</v>
      </c>
      <c r="B24" s="408"/>
      <c r="C24" s="408" t="s">
        <v>6</v>
      </c>
      <c r="D24" s="408"/>
    </row>
    <row r="25" spans="1:9">
      <c r="A25" s="412" t="s">
        <v>74</v>
      </c>
      <c r="B25" s="412"/>
      <c r="C25" s="413" t="s">
        <v>185</v>
      </c>
      <c r="D25" s="414"/>
    </row>
    <row r="26" spans="1:9">
      <c r="A26" s="412"/>
      <c r="B26" s="412"/>
      <c r="C26" s="415"/>
      <c r="D26" s="416"/>
    </row>
    <row r="29" spans="1:9" ht="33" customHeight="1">
      <c r="A29" s="411" t="s">
        <v>89</v>
      </c>
      <c r="B29" s="411"/>
      <c r="C29" s="411"/>
      <c r="D29" s="411"/>
      <c r="E29" s="67"/>
      <c r="F29" s="67"/>
      <c r="G29" s="67"/>
      <c r="H29" s="67"/>
      <c r="I29" s="67"/>
    </row>
    <row r="30" spans="1:9" ht="64.5" customHeight="1">
      <c r="A30" s="411" t="s">
        <v>179</v>
      </c>
      <c r="B30" s="411"/>
      <c r="C30" s="411"/>
      <c r="D30" s="411"/>
      <c r="E30" s="67"/>
      <c r="F30" s="67"/>
      <c r="G30" s="67"/>
      <c r="H30" s="67"/>
      <c r="I30" s="67"/>
    </row>
  </sheetData>
  <mergeCells count="43">
    <mergeCell ref="A2:D2"/>
    <mergeCell ref="A11:B11"/>
    <mergeCell ref="C11:D11"/>
    <mergeCell ref="A9:B9"/>
    <mergeCell ref="C9:D9"/>
    <mergeCell ref="A8:B8"/>
    <mergeCell ref="C8:D8"/>
    <mergeCell ref="A4:B4"/>
    <mergeCell ref="C4:D4"/>
    <mergeCell ref="A5:B5"/>
    <mergeCell ref="A24:B24"/>
    <mergeCell ref="C24:D24"/>
    <mergeCell ref="A22:B22"/>
    <mergeCell ref="C5:D5"/>
    <mergeCell ref="A6:B6"/>
    <mergeCell ref="C6:D6"/>
    <mergeCell ref="A10:B10"/>
    <mergeCell ref="C10:D10"/>
    <mergeCell ref="A7:B7"/>
    <mergeCell ref="C7:D7"/>
    <mergeCell ref="A29:D29"/>
    <mergeCell ref="A30:D30"/>
    <mergeCell ref="A25:B26"/>
    <mergeCell ref="C25:D26"/>
    <mergeCell ref="A13:B14"/>
    <mergeCell ref="C13:D14"/>
    <mergeCell ref="A16:B16"/>
    <mergeCell ref="A23:B23"/>
    <mergeCell ref="C23:D23"/>
    <mergeCell ref="A17:B17"/>
    <mergeCell ref="A19:B19"/>
    <mergeCell ref="C19:D19"/>
    <mergeCell ref="C22:D22"/>
    <mergeCell ref="A20:B20"/>
    <mergeCell ref="C20:D20"/>
    <mergeCell ref="A21:B21"/>
    <mergeCell ref="C21:D21"/>
    <mergeCell ref="C17:D17"/>
    <mergeCell ref="A18:B18"/>
    <mergeCell ref="C18:D18"/>
    <mergeCell ref="A12:B12"/>
    <mergeCell ref="C12:D12"/>
    <mergeCell ref="C16:D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6"/>
  <sheetViews>
    <sheetView workbookViewId="0">
      <selection sqref="A1:IV65536"/>
    </sheetView>
  </sheetViews>
  <sheetFormatPr defaultRowHeight="15"/>
  <cols>
    <col min="1" max="1" width="52" style="1" customWidth="1"/>
    <col min="2" max="2" width="77.42578125" style="1" customWidth="1"/>
    <col min="3" max="3" width="9.140625" style="1"/>
    <col min="4" max="4" width="9.5703125" style="1" customWidth="1"/>
    <col min="5" max="16384" width="9.140625" style="1"/>
  </cols>
  <sheetData>
    <row r="2" spans="1:3" ht="36" customHeight="1">
      <c r="A2" s="419" t="s">
        <v>180</v>
      </c>
      <c r="B2" s="419"/>
      <c r="C2" s="68"/>
    </row>
    <row r="3" spans="1:3">
      <c r="A3" s="69" t="s">
        <v>0</v>
      </c>
      <c r="B3" s="70" t="s">
        <v>214</v>
      </c>
      <c r="C3" s="36"/>
    </row>
    <row r="4" spans="1:3">
      <c r="A4" s="69" t="s">
        <v>20</v>
      </c>
      <c r="B4" s="71">
        <v>7022010799</v>
      </c>
    </row>
    <row r="5" spans="1:3">
      <c r="A5" s="69" t="s">
        <v>21</v>
      </c>
      <c r="B5" s="71">
        <v>702201001</v>
      </c>
    </row>
    <row r="6" spans="1:3">
      <c r="A6" s="69" t="s">
        <v>71</v>
      </c>
      <c r="B6" s="71" t="s">
        <v>215</v>
      </c>
    </row>
    <row r="7" spans="1:3" ht="72.75">
      <c r="A7" s="72" t="s">
        <v>234</v>
      </c>
      <c r="B7" s="17"/>
    </row>
    <row r="8" spans="1:3" ht="28.5">
      <c r="A8" s="73" t="s">
        <v>17</v>
      </c>
      <c r="B8" s="17"/>
    </row>
    <row r="9" spans="1:3">
      <c r="A9" s="72" t="s">
        <v>72</v>
      </c>
      <c r="B9" s="17"/>
    </row>
    <row r="10" spans="1:3">
      <c r="A10" s="69" t="s">
        <v>1</v>
      </c>
      <c r="B10" s="17"/>
    </row>
    <row r="11" spans="1:3">
      <c r="A11" s="38" t="s">
        <v>34</v>
      </c>
      <c r="B11" s="38" t="s">
        <v>6</v>
      </c>
    </row>
    <row r="12" spans="1:3" ht="52.5" customHeight="1">
      <c r="A12" s="39" t="s">
        <v>18</v>
      </c>
      <c r="B12" s="19" t="s">
        <v>185</v>
      </c>
    </row>
    <row r="14" spans="1:3">
      <c r="A14" s="69" t="s">
        <v>0</v>
      </c>
      <c r="B14" s="74" t="s">
        <v>214</v>
      </c>
      <c r="C14" s="36"/>
    </row>
    <row r="15" spans="1:3">
      <c r="A15" s="69" t="s">
        <v>20</v>
      </c>
      <c r="B15" s="19">
        <v>7022010799</v>
      </c>
    </row>
    <row r="16" spans="1:3">
      <c r="A16" s="69" t="s">
        <v>21</v>
      </c>
      <c r="B16" s="19">
        <v>702201001</v>
      </c>
    </row>
    <row r="17" spans="1:4">
      <c r="A17" s="69" t="s">
        <v>71</v>
      </c>
      <c r="B17" s="19" t="s">
        <v>215</v>
      </c>
    </row>
    <row r="18" spans="1:4" ht="62.25" customHeight="1">
      <c r="A18" s="72" t="s">
        <v>235</v>
      </c>
      <c r="B18" s="17"/>
    </row>
    <row r="19" spans="1:4" ht="28.5">
      <c r="A19" s="73" t="s">
        <v>17</v>
      </c>
      <c r="B19" s="17"/>
    </row>
    <row r="20" spans="1:4">
      <c r="A20" s="72" t="s">
        <v>72</v>
      </c>
      <c r="B20" s="17"/>
    </row>
    <row r="21" spans="1:4">
      <c r="A21" s="69" t="s">
        <v>1</v>
      </c>
      <c r="B21" s="17"/>
    </row>
    <row r="22" spans="1:4">
      <c r="A22" s="38" t="s">
        <v>34</v>
      </c>
      <c r="B22" s="38" t="s">
        <v>6</v>
      </c>
    </row>
    <row r="23" spans="1:4" ht="42" customHeight="1">
      <c r="A23" s="39" t="s">
        <v>19</v>
      </c>
      <c r="B23" s="19" t="s">
        <v>185</v>
      </c>
    </row>
    <row r="25" spans="1:4" ht="36" customHeight="1">
      <c r="A25" s="420" t="s">
        <v>89</v>
      </c>
      <c r="B25" s="420"/>
      <c r="C25" s="67"/>
      <c r="D25" s="67"/>
    </row>
    <row r="26" spans="1:4" ht="60.75" customHeight="1">
      <c r="A26" s="420" t="s">
        <v>179</v>
      </c>
      <c r="B26" s="420"/>
      <c r="C26" s="67"/>
      <c r="D26" s="67"/>
    </row>
  </sheetData>
  <mergeCells count="3">
    <mergeCell ref="A2:B2"/>
    <mergeCell ref="A25:B25"/>
    <mergeCell ref="A26:B26"/>
  </mergeCells>
  <phoneticPr fontId="0" type="noConversion"/>
  <pageMargins left="0.70866141732283472" right="0.23" top="0.74803149606299213" bottom="0.74803149606299213" header="0.31496062992125984" footer="0.31496062992125984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0"/>
  <sheetViews>
    <sheetView workbookViewId="0">
      <selection sqref="A1:IV65536"/>
    </sheetView>
  </sheetViews>
  <sheetFormatPr defaultColWidth="55" defaultRowHeight="15"/>
  <cols>
    <col min="1" max="1" width="101.5703125" style="335" customWidth="1"/>
    <col min="2" max="2" width="31" style="335" customWidth="1"/>
    <col min="3" max="16384" width="55" style="335"/>
  </cols>
  <sheetData>
    <row r="2" spans="1:3">
      <c r="A2" s="423" t="s">
        <v>181</v>
      </c>
      <c r="B2" s="424"/>
    </row>
    <row r="4" spans="1:3" ht="45">
      <c r="A4" s="336" t="s">
        <v>0</v>
      </c>
      <c r="B4" s="337" t="s">
        <v>214</v>
      </c>
    </row>
    <row r="5" spans="1:3">
      <c r="A5" s="336" t="s">
        <v>20</v>
      </c>
      <c r="B5" s="337">
        <v>7022010799</v>
      </c>
    </row>
    <row r="6" spans="1:3">
      <c r="A6" s="336" t="s">
        <v>21</v>
      </c>
      <c r="B6" s="337">
        <v>702201001</v>
      </c>
    </row>
    <row r="7" spans="1:3" ht="30">
      <c r="A7" s="336" t="s">
        <v>71</v>
      </c>
      <c r="B7" s="337" t="s">
        <v>215</v>
      </c>
    </row>
    <row r="8" spans="1:3">
      <c r="A8" s="336" t="s">
        <v>75</v>
      </c>
      <c r="B8" s="338" t="s">
        <v>221</v>
      </c>
    </row>
    <row r="11" spans="1:3">
      <c r="A11" s="339" t="s">
        <v>5</v>
      </c>
      <c r="B11" s="340" t="s">
        <v>6</v>
      </c>
    </row>
    <row r="12" spans="1:3" ht="90">
      <c r="A12" s="341" t="s">
        <v>90</v>
      </c>
      <c r="B12" s="337" t="str">
        <f>'Ф.1.(п.15.а. п.18)'!B11</f>
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</c>
    </row>
    <row r="13" spans="1:3">
      <c r="A13" s="341" t="s">
        <v>91</v>
      </c>
      <c r="B13" s="342">
        <v>329506.96167004912</v>
      </c>
    </row>
    <row r="14" spans="1:3" ht="30">
      <c r="A14" s="341" t="s">
        <v>92</v>
      </c>
      <c r="B14" s="342">
        <v>322432.15532004921</v>
      </c>
      <c r="C14" s="343"/>
    </row>
    <row r="15" spans="1:3">
      <c r="A15" s="344" t="s">
        <v>31</v>
      </c>
      <c r="B15" s="342">
        <v>8570.8734958896748</v>
      </c>
    </row>
    <row r="16" spans="1:3">
      <c r="A16" s="344" t="s">
        <v>158</v>
      </c>
      <c r="B16" s="345">
        <v>17377.236934332173</v>
      </c>
    </row>
    <row r="17" spans="1:2" ht="30">
      <c r="A17" s="344" t="s">
        <v>33</v>
      </c>
      <c r="B17" s="168">
        <v>21071.899678470814</v>
      </c>
    </row>
    <row r="18" spans="1:2">
      <c r="A18" s="346" t="s">
        <v>76</v>
      </c>
      <c r="B18" s="168">
        <v>3.7624538404385612</v>
      </c>
    </row>
    <row r="19" spans="1:2">
      <c r="A19" s="346" t="s">
        <v>189</v>
      </c>
      <c r="B19" s="168">
        <v>5600.5736075727164</v>
      </c>
    </row>
    <row r="20" spans="1:2">
      <c r="A20" s="344" t="s">
        <v>35</v>
      </c>
      <c r="B20" s="342">
        <v>11199.438358965097</v>
      </c>
    </row>
    <row r="21" spans="1:2">
      <c r="A21" s="344" t="s">
        <v>36</v>
      </c>
      <c r="B21" s="342">
        <v>1777.5956282816403</v>
      </c>
    </row>
    <row r="22" spans="1:2">
      <c r="A22" s="344" t="s">
        <v>37</v>
      </c>
      <c r="B22" s="342">
        <v>87668.537245709173</v>
      </c>
    </row>
    <row r="23" spans="1:2" ht="30">
      <c r="A23" s="344" t="s">
        <v>38</v>
      </c>
      <c r="B23" s="342">
        <v>19941.723335800361</v>
      </c>
    </row>
    <row r="24" spans="1:2">
      <c r="A24" s="344" t="s">
        <v>39</v>
      </c>
      <c r="B24" s="342">
        <v>87059.934389680231</v>
      </c>
    </row>
    <row r="25" spans="1:2">
      <c r="A25" s="347" t="s">
        <v>40</v>
      </c>
      <c r="B25" s="342">
        <v>36340.412408936842</v>
      </c>
    </row>
    <row r="26" spans="1:2">
      <c r="A26" s="344" t="s">
        <v>41</v>
      </c>
      <c r="B26" s="342">
        <v>30143.2979688097</v>
      </c>
    </row>
    <row r="27" spans="1:2">
      <c r="A27" s="347" t="s">
        <v>42</v>
      </c>
      <c r="B27" s="342">
        <v>20025.557869198521</v>
      </c>
    </row>
    <row r="28" spans="1:2">
      <c r="A28" s="344" t="s">
        <v>43</v>
      </c>
      <c r="B28" s="342">
        <v>29870.921780000001</v>
      </c>
    </row>
    <row r="29" spans="1:2" ht="33">
      <c r="A29" s="344" t="s">
        <v>574</v>
      </c>
      <c r="B29" s="342">
        <v>16321.57</v>
      </c>
    </row>
    <row r="30" spans="1:2">
      <c r="A30" s="341" t="s">
        <v>93</v>
      </c>
      <c r="B30" s="342">
        <v>7074.8063499999116</v>
      </c>
    </row>
    <row r="31" spans="1:2">
      <c r="A31" s="341" t="s">
        <v>94</v>
      </c>
      <c r="B31" s="342">
        <v>4680.7316265503487</v>
      </c>
    </row>
    <row r="32" spans="1:2" ht="30">
      <c r="A32" s="344" t="s">
        <v>7</v>
      </c>
      <c r="B32" s="168">
        <v>0</v>
      </c>
    </row>
    <row r="33" spans="1:2">
      <c r="A33" s="341" t="s">
        <v>95</v>
      </c>
      <c r="B33" s="168">
        <v>0</v>
      </c>
    </row>
    <row r="34" spans="1:2">
      <c r="A34" s="344" t="s">
        <v>9</v>
      </c>
      <c r="B34" s="168">
        <v>0</v>
      </c>
    </row>
    <row r="35" spans="1:2" ht="75">
      <c r="A35" s="341" t="s">
        <v>573</v>
      </c>
      <c r="B35" s="337" t="s">
        <v>241</v>
      </c>
    </row>
    <row r="36" spans="1:2">
      <c r="A36" s="341" t="s">
        <v>96</v>
      </c>
      <c r="B36" s="168">
        <v>139.1</v>
      </c>
    </row>
    <row r="37" spans="1:2">
      <c r="A37" s="341" t="s">
        <v>97</v>
      </c>
      <c r="B37" s="168">
        <v>49.8</v>
      </c>
    </row>
    <row r="38" spans="1:2">
      <c r="A38" s="341" t="s">
        <v>98</v>
      </c>
      <c r="B38" s="168">
        <v>116.349</v>
      </c>
    </row>
    <row r="39" spans="1:2">
      <c r="A39" s="341" t="s">
        <v>287</v>
      </c>
      <c r="B39" s="168">
        <v>19.559999999999999</v>
      </c>
    </row>
    <row r="40" spans="1:2">
      <c r="A40" s="341" t="s">
        <v>99</v>
      </c>
      <c r="B40" s="168">
        <v>98.4</v>
      </c>
    </row>
    <row r="41" spans="1:2">
      <c r="A41" s="344" t="s">
        <v>8</v>
      </c>
      <c r="B41" s="168">
        <v>34.89</v>
      </c>
    </row>
    <row r="42" spans="1:2">
      <c r="A42" s="344" t="s">
        <v>78</v>
      </c>
      <c r="B42" s="168">
        <v>63.51</v>
      </c>
    </row>
    <row r="43" spans="1:2" ht="30">
      <c r="A43" s="341" t="s">
        <v>288</v>
      </c>
      <c r="B43" s="168">
        <v>19.3</v>
      </c>
    </row>
    <row r="44" spans="1:2" ht="30">
      <c r="A44" s="341" t="s">
        <v>289</v>
      </c>
      <c r="B44" s="168">
        <v>35852704.909999996</v>
      </c>
    </row>
    <row r="45" spans="1:2">
      <c r="A45" s="341" t="s">
        <v>290</v>
      </c>
      <c r="B45" s="168" t="s">
        <v>188</v>
      </c>
    </row>
    <row r="46" spans="1:2">
      <c r="A46" s="341" t="s">
        <v>291</v>
      </c>
      <c r="B46" s="168">
        <v>79.05</v>
      </c>
    </row>
    <row r="47" spans="1:2">
      <c r="A47" s="341" t="s">
        <v>292</v>
      </c>
      <c r="B47" s="168"/>
    </row>
    <row r="48" spans="1:2">
      <c r="A48" s="341" t="s">
        <v>293</v>
      </c>
      <c r="B48" s="168"/>
    </row>
    <row r="49" spans="1:2">
      <c r="A49" s="341" t="s">
        <v>294</v>
      </c>
      <c r="B49" s="168">
        <v>22</v>
      </c>
    </row>
    <row r="50" spans="1:2">
      <c r="A50" s="341" t="s">
        <v>295</v>
      </c>
      <c r="B50" s="168"/>
    </row>
    <row r="51" spans="1:2">
      <c r="A51" s="341" t="s">
        <v>296</v>
      </c>
      <c r="B51" s="168">
        <v>224.54</v>
      </c>
    </row>
    <row r="52" spans="1:2">
      <c r="A52" s="341" t="s">
        <v>297</v>
      </c>
      <c r="B52" s="168">
        <f>'[1]ОХР на 2014'!$J$53</f>
        <v>14.876756788557845</v>
      </c>
    </row>
    <row r="53" spans="1:2" ht="30">
      <c r="A53" s="341" t="s">
        <v>298</v>
      </c>
      <c r="B53" s="168">
        <v>162.30000000000001</v>
      </c>
    </row>
    <row r="54" spans="1:2" ht="30">
      <c r="A54" s="341" t="s">
        <v>299</v>
      </c>
      <c r="B54" s="168">
        <v>48.1</v>
      </c>
    </row>
    <row r="55" spans="1:2" ht="30">
      <c r="A55" s="341" t="s">
        <v>300</v>
      </c>
      <c r="B55" s="168">
        <v>0.21</v>
      </c>
    </row>
    <row r="57" spans="1:2">
      <c r="A57" s="421" t="s">
        <v>105</v>
      </c>
      <c r="B57" s="421"/>
    </row>
    <row r="58" spans="1:2">
      <c r="A58" s="422" t="s">
        <v>114</v>
      </c>
      <c r="B58" s="422"/>
    </row>
    <row r="59" spans="1:2">
      <c r="A59" s="421" t="s">
        <v>159</v>
      </c>
      <c r="B59" s="421"/>
    </row>
    <row r="60" spans="1:2">
      <c r="A60" s="421" t="s">
        <v>106</v>
      </c>
      <c r="B60" s="421"/>
    </row>
  </sheetData>
  <sheetProtection password="833F" sheet="1"/>
  <mergeCells count="5">
    <mergeCell ref="A57:B57"/>
    <mergeCell ref="A58:B58"/>
    <mergeCell ref="A2:B2"/>
    <mergeCell ref="A60:B60"/>
    <mergeCell ref="A59:B59"/>
  </mergeCells>
  <phoneticPr fontId="0" type="noConversion"/>
  <hyperlinks>
    <hyperlink ref="B16" location="Т2.1!A1" display="Т2.1!A1"/>
  </hyperlinks>
  <pageMargins left="0.70866141732283472" right="0.15748031496062992" top="0.27559055118110237" bottom="0.23622047244094491" header="0.19685039370078741" footer="0.15748031496062992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C5" sqref="C5:C27"/>
    </sheetView>
  </sheetViews>
  <sheetFormatPr defaultRowHeight="15"/>
  <cols>
    <col min="1" max="1" width="4.85546875" style="43" customWidth="1"/>
    <col min="2" max="2" width="48.7109375" style="43" customWidth="1"/>
    <col min="3" max="3" width="10.7109375" style="43" bestFit="1" customWidth="1"/>
    <col min="4" max="16384" width="9.140625" style="43"/>
  </cols>
  <sheetData>
    <row r="1" spans="1:9" ht="15" customHeight="1">
      <c r="A1" s="425" t="s">
        <v>458</v>
      </c>
      <c r="B1" s="425"/>
      <c r="C1" s="425"/>
      <c r="D1" s="348"/>
      <c r="E1" s="348"/>
      <c r="F1" s="348"/>
      <c r="G1" s="348"/>
      <c r="H1" s="348"/>
      <c r="I1" s="348"/>
    </row>
    <row r="2" spans="1:9" ht="51" customHeight="1">
      <c r="A2" s="425"/>
      <c r="B2" s="425"/>
      <c r="C2" s="425"/>
      <c r="D2" s="348"/>
      <c r="E2" s="348"/>
      <c r="F2" s="348"/>
      <c r="G2" s="348"/>
      <c r="H2" s="348"/>
      <c r="I2" s="348"/>
    </row>
    <row r="3" spans="1:9">
      <c r="A3" s="349"/>
      <c r="B3" s="349"/>
      <c r="C3" s="348"/>
      <c r="D3" s="348"/>
      <c r="E3" s="348"/>
      <c r="F3" s="348"/>
      <c r="G3" s="348"/>
      <c r="H3" s="348"/>
      <c r="I3" s="348"/>
    </row>
    <row r="4" spans="1:9">
      <c r="A4" s="350" t="s">
        <v>453</v>
      </c>
      <c r="B4" s="351" t="s">
        <v>451</v>
      </c>
      <c r="C4" s="352" t="s">
        <v>452</v>
      </c>
    </row>
    <row r="5" spans="1:9">
      <c r="A5" s="353">
        <v>1</v>
      </c>
      <c r="B5" s="354" t="s">
        <v>429</v>
      </c>
      <c r="C5" s="360">
        <v>9.86</v>
      </c>
    </row>
    <row r="6" spans="1:9">
      <c r="A6" s="353">
        <v>2</v>
      </c>
      <c r="B6" s="354" t="s">
        <v>430</v>
      </c>
      <c r="C6" s="360">
        <v>8</v>
      </c>
    </row>
    <row r="7" spans="1:9">
      <c r="A7" s="353">
        <v>3</v>
      </c>
      <c r="B7" s="354" t="s">
        <v>431</v>
      </c>
      <c r="C7" s="360">
        <v>0.34</v>
      </c>
    </row>
    <row r="8" spans="1:9">
      <c r="A8" s="353">
        <v>4</v>
      </c>
      <c r="B8" s="354" t="s">
        <v>432</v>
      </c>
      <c r="C8" s="360">
        <v>0.17</v>
      </c>
    </row>
    <row r="9" spans="1:9">
      <c r="A9" s="353">
        <v>5</v>
      </c>
      <c r="B9" s="355" t="s">
        <v>433</v>
      </c>
      <c r="C9" s="361">
        <v>10</v>
      </c>
    </row>
    <row r="10" spans="1:9">
      <c r="A10" s="353">
        <v>6</v>
      </c>
      <c r="B10" s="354" t="s">
        <v>434</v>
      </c>
      <c r="C10" s="360">
        <v>3.6</v>
      </c>
    </row>
    <row r="11" spans="1:9">
      <c r="A11" s="353">
        <v>7</v>
      </c>
      <c r="B11" s="354" t="s">
        <v>435</v>
      </c>
      <c r="C11" s="360">
        <v>3.72</v>
      </c>
    </row>
    <row r="12" spans="1:9">
      <c r="A12" s="353">
        <v>8</v>
      </c>
      <c r="B12" s="354" t="s">
        <v>436</v>
      </c>
      <c r="C12" s="360">
        <v>3.72</v>
      </c>
    </row>
    <row r="13" spans="1:9">
      <c r="A13" s="353">
        <v>9</v>
      </c>
      <c r="B13" s="354" t="s">
        <v>437</v>
      </c>
      <c r="C13" s="360">
        <v>3.72</v>
      </c>
    </row>
    <row r="14" spans="1:9">
      <c r="A14" s="353">
        <v>10</v>
      </c>
      <c r="B14" s="354" t="s">
        <v>438</v>
      </c>
      <c r="C14" s="360">
        <v>3.6</v>
      </c>
    </row>
    <row r="15" spans="1:9">
      <c r="A15" s="353">
        <v>11</v>
      </c>
      <c r="B15" s="354" t="s">
        <v>439</v>
      </c>
      <c r="C15" s="360">
        <v>16</v>
      </c>
    </row>
    <row r="16" spans="1:9">
      <c r="A16" s="353">
        <v>12</v>
      </c>
      <c r="B16" s="354" t="s">
        <v>440</v>
      </c>
      <c r="C16" s="360">
        <v>3.6</v>
      </c>
    </row>
    <row r="17" spans="1:3">
      <c r="A17" s="353">
        <v>13</v>
      </c>
      <c r="B17" s="354" t="s">
        <v>441</v>
      </c>
      <c r="C17" s="360">
        <v>9</v>
      </c>
    </row>
    <row r="18" spans="1:3">
      <c r="A18" s="353">
        <v>14</v>
      </c>
      <c r="B18" s="354" t="s">
        <v>442</v>
      </c>
      <c r="C18" s="360">
        <v>3.44</v>
      </c>
    </row>
    <row r="19" spans="1:3">
      <c r="A19" s="353">
        <v>15</v>
      </c>
      <c r="B19" s="354" t="s">
        <v>443</v>
      </c>
      <c r="C19" s="360">
        <v>0.43</v>
      </c>
    </row>
    <row r="20" spans="1:3">
      <c r="A20" s="353">
        <v>16</v>
      </c>
      <c r="B20" s="354" t="s">
        <v>444</v>
      </c>
      <c r="C20" s="360">
        <v>0.12</v>
      </c>
    </row>
    <row r="21" spans="1:3">
      <c r="A21" s="353">
        <v>17</v>
      </c>
      <c r="B21" s="354" t="s">
        <v>445</v>
      </c>
      <c r="C21" s="360">
        <v>0.19</v>
      </c>
    </row>
    <row r="22" spans="1:3">
      <c r="A22" s="353">
        <v>18</v>
      </c>
      <c r="B22" s="354" t="s">
        <v>446</v>
      </c>
      <c r="C22" s="360">
        <v>14.11</v>
      </c>
    </row>
    <row r="23" spans="1:3">
      <c r="A23" s="353">
        <v>19</v>
      </c>
      <c r="B23" s="354" t="s">
        <v>447</v>
      </c>
      <c r="C23" s="360">
        <v>16</v>
      </c>
    </row>
    <row r="24" spans="1:3">
      <c r="A24" s="353">
        <v>20</v>
      </c>
      <c r="B24" s="354" t="s">
        <v>448</v>
      </c>
      <c r="C24" s="360">
        <v>0.88</v>
      </c>
    </row>
    <row r="25" spans="1:3">
      <c r="A25" s="356">
        <v>21</v>
      </c>
      <c r="B25" s="354" t="s">
        <v>449</v>
      </c>
      <c r="C25" s="360">
        <v>12</v>
      </c>
    </row>
    <row r="26" spans="1:3">
      <c r="A26" s="356">
        <v>22</v>
      </c>
      <c r="B26" s="354" t="s">
        <v>450</v>
      </c>
      <c r="C26" s="360">
        <v>3.6</v>
      </c>
    </row>
    <row r="27" spans="1:3">
      <c r="A27" s="356"/>
      <c r="B27" s="354"/>
      <c r="C27" s="362">
        <f>SUM(C5:C26)</f>
        <v>126.1</v>
      </c>
    </row>
    <row r="29" spans="1:3">
      <c r="B29" s="43" t="s">
        <v>454</v>
      </c>
    </row>
    <row r="30" spans="1:3">
      <c r="B30" s="357" t="s">
        <v>455</v>
      </c>
      <c r="C30" s="358">
        <v>5</v>
      </c>
    </row>
    <row r="31" spans="1:3">
      <c r="B31" s="357" t="s">
        <v>456</v>
      </c>
      <c r="C31" s="358">
        <v>4</v>
      </c>
    </row>
    <row r="32" spans="1:3">
      <c r="B32" s="357" t="s">
        <v>457</v>
      </c>
      <c r="C32" s="358">
        <v>4</v>
      </c>
    </row>
    <row r="33" spans="3:3">
      <c r="C33" s="43">
        <f>SUM(C30:C32)</f>
        <v>13</v>
      </c>
    </row>
    <row r="34" spans="3:3">
      <c r="C34" s="359">
        <f>C27+C33</f>
        <v>139.1</v>
      </c>
    </row>
  </sheetData>
  <sheetProtection password="833F" sheet="1"/>
  <mergeCells count="1">
    <mergeCell ref="A1:C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94"/>
  <sheetViews>
    <sheetView workbookViewId="0">
      <selection activeCell="B95" sqref="B95"/>
    </sheetView>
  </sheetViews>
  <sheetFormatPr defaultColWidth="36" defaultRowHeight="15"/>
  <cols>
    <col min="1" max="1" width="50.140625" style="1" customWidth="1"/>
    <col min="2" max="2" width="46" style="13" customWidth="1"/>
    <col min="3" max="16384" width="36" style="1"/>
  </cols>
  <sheetData>
    <row r="1" spans="1:2" ht="15.75">
      <c r="A1" s="417" t="s">
        <v>182</v>
      </c>
      <c r="B1" s="426"/>
    </row>
    <row r="2" spans="1:2" ht="15.75">
      <c r="A2" s="41"/>
      <c r="B2" s="42"/>
    </row>
    <row r="3" spans="1:2" ht="30">
      <c r="A3" s="2" t="s">
        <v>0</v>
      </c>
      <c r="B3" s="3" t="s">
        <v>214</v>
      </c>
    </row>
    <row r="4" spans="1:2">
      <c r="A4" s="2" t="s">
        <v>20</v>
      </c>
      <c r="B4" s="3">
        <v>7022010799</v>
      </c>
    </row>
    <row r="5" spans="1:2">
      <c r="A5" s="2" t="s">
        <v>21</v>
      </c>
      <c r="B5" s="3">
        <v>702201001</v>
      </c>
    </row>
    <row r="6" spans="1:2" ht="30">
      <c r="A6" s="2" t="s">
        <v>71</v>
      </c>
      <c r="B6" s="3" t="s">
        <v>215</v>
      </c>
    </row>
    <row r="7" spans="1:2">
      <c r="A7" s="2" t="s">
        <v>75</v>
      </c>
      <c r="B7" s="90" t="s">
        <v>221</v>
      </c>
    </row>
    <row r="9" spans="1:2">
      <c r="A9" s="4" t="s">
        <v>5</v>
      </c>
      <c r="B9" s="5" t="s">
        <v>6</v>
      </c>
    </row>
    <row r="10" spans="1:2" s="8" customFormat="1">
      <c r="A10" s="6" t="s">
        <v>160</v>
      </c>
      <c r="B10" s="7"/>
    </row>
    <row r="11" spans="1:2" s="8" customFormat="1">
      <c r="A11" s="6" t="s">
        <v>115</v>
      </c>
      <c r="B11" s="7"/>
    </row>
    <row r="12" spans="1:2" s="8" customFormat="1">
      <c r="A12" s="9" t="s">
        <v>138</v>
      </c>
      <c r="B12" s="7"/>
    </row>
    <row r="13" spans="1:2" s="8" customFormat="1">
      <c r="A13" s="9" t="s">
        <v>137</v>
      </c>
      <c r="B13" s="7"/>
    </row>
    <row r="14" spans="1:2" s="8" customFormat="1">
      <c r="A14" s="9" t="s">
        <v>117</v>
      </c>
      <c r="B14" s="7"/>
    </row>
    <row r="15" spans="1:2" s="8" customFormat="1">
      <c r="A15" s="9" t="s">
        <v>32</v>
      </c>
      <c r="B15" s="7"/>
    </row>
    <row r="16" spans="1:2" s="8" customFormat="1">
      <c r="A16" s="6" t="s">
        <v>118</v>
      </c>
      <c r="B16" s="7"/>
    </row>
    <row r="17" spans="1:2" s="8" customFormat="1">
      <c r="A17" s="9" t="s">
        <v>140</v>
      </c>
      <c r="B17" s="10">
        <v>8044.308243219295</v>
      </c>
    </row>
    <row r="18" spans="1:2" s="8" customFormat="1" ht="30">
      <c r="A18" s="9" t="s">
        <v>119</v>
      </c>
      <c r="B18" s="10">
        <v>652.40165254648275</v>
      </c>
    </row>
    <row r="19" spans="1:2" s="8" customFormat="1">
      <c r="A19" s="9" t="s">
        <v>120</v>
      </c>
      <c r="B19" s="10">
        <v>12330.30022505369</v>
      </c>
    </row>
    <row r="20" spans="1:2" s="8" customFormat="1">
      <c r="A20" s="9" t="s">
        <v>32</v>
      </c>
      <c r="B20" s="7" t="s">
        <v>186</v>
      </c>
    </row>
    <row r="21" spans="1:2" s="8" customFormat="1" hidden="1">
      <c r="A21" s="11" t="s">
        <v>121</v>
      </c>
      <c r="B21" s="7"/>
    </row>
    <row r="22" spans="1:2" s="8" customFormat="1" ht="30" hidden="1">
      <c r="A22" s="9" t="s">
        <v>139</v>
      </c>
      <c r="B22" s="7"/>
    </row>
    <row r="23" spans="1:2" s="8" customFormat="1" hidden="1">
      <c r="A23" s="9" t="s">
        <v>141</v>
      </c>
      <c r="B23" s="7"/>
    </row>
    <row r="24" spans="1:2" s="8" customFormat="1" hidden="1">
      <c r="A24" s="9" t="s">
        <v>120</v>
      </c>
      <c r="B24" s="7"/>
    </row>
    <row r="25" spans="1:2" s="8" customFormat="1" hidden="1">
      <c r="A25" s="9" t="s">
        <v>32</v>
      </c>
      <c r="B25" s="7"/>
    </row>
    <row r="26" spans="1:2" s="8" customFormat="1" hidden="1">
      <c r="A26" s="11" t="s">
        <v>123</v>
      </c>
      <c r="B26" s="7"/>
    </row>
    <row r="27" spans="1:2" s="8" customFormat="1" ht="30" hidden="1">
      <c r="A27" s="9" t="s">
        <v>142</v>
      </c>
      <c r="B27" s="7"/>
    </row>
    <row r="28" spans="1:2" s="8" customFormat="1" hidden="1">
      <c r="A28" s="9" t="s">
        <v>122</v>
      </c>
      <c r="B28" s="7"/>
    </row>
    <row r="29" spans="1:2" s="8" customFormat="1" hidden="1">
      <c r="A29" s="9" t="s">
        <v>120</v>
      </c>
      <c r="B29" s="7"/>
    </row>
    <row r="30" spans="1:2" s="8" customFormat="1" hidden="1">
      <c r="A30" s="9" t="s">
        <v>32</v>
      </c>
      <c r="B30" s="7"/>
    </row>
    <row r="31" spans="1:2" s="8" customFormat="1" hidden="1">
      <c r="A31" s="6" t="s">
        <v>124</v>
      </c>
      <c r="B31" s="7"/>
    </row>
    <row r="32" spans="1:2" s="8" customFormat="1" hidden="1">
      <c r="A32" s="9" t="s">
        <v>143</v>
      </c>
      <c r="B32" s="7"/>
    </row>
    <row r="33" spans="1:2" s="8" customFormat="1" hidden="1">
      <c r="A33" s="9" t="s">
        <v>122</v>
      </c>
      <c r="B33" s="7"/>
    </row>
    <row r="34" spans="1:2" s="8" customFormat="1" hidden="1">
      <c r="A34" s="9" t="s">
        <v>125</v>
      </c>
      <c r="B34" s="7"/>
    </row>
    <row r="35" spans="1:2" s="8" customFormat="1" hidden="1">
      <c r="A35" s="9" t="s">
        <v>32</v>
      </c>
      <c r="B35" s="7"/>
    </row>
    <row r="36" spans="1:2" s="8" customFormat="1" hidden="1">
      <c r="A36" s="6" t="s">
        <v>126</v>
      </c>
      <c r="B36" s="7"/>
    </row>
    <row r="37" spans="1:2" s="8" customFormat="1" hidden="1">
      <c r="A37" s="9" t="s">
        <v>144</v>
      </c>
      <c r="B37" s="7"/>
    </row>
    <row r="38" spans="1:2" s="8" customFormat="1" hidden="1">
      <c r="A38" s="9" t="s">
        <v>116</v>
      </c>
      <c r="B38" s="7"/>
    </row>
    <row r="39" spans="1:2" s="8" customFormat="1" hidden="1">
      <c r="A39" s="9" t="s">
        <v>145</v>
      </c>
      <c r="B39" s="7"/>
    </row>
    <row r="40" spans="1:2" s="8" customFormat="1" hidden="1">
      <c r="A40" s="9" t="s">
        <v>32</v>
      </c>
      <c r="B40" s="7"/>
    </row>
    <row r="41" spans="1:2" s="8" customFormat="1">
      <c r="A41" s="9" t="s">
        <v>282</v>
      </c>
      <c r="B41" s="7">
        <v>0</v>
      </c>
    </row>
    <row r="42" spans="1:2" s="8" customFormat="1">
      <c r="A42" s="6" t="s">
        <v>127</v>
      </c>
      <c r="B42" s="7"/>
    </row>
    <row r="43" spans="1:2" s="8" customFormat="1">
      <c r="A43" s="9" t="s">
        <v>146</v>
      </c>
      <c r="B43" s="10">
        <v>5715.1342086780833</v>
      </c>
    </row>
    <row r="44" spans="1:2" s="8" customFormat="1">
      <c r="A44" s="9" t="s">
        <v>116</v>
      </c>
      <c r="B44" s="10">
        <v>10918.58954767463</v>
      </c>
    </row>
    <row r="45" spans="1:2" s="8" customFormat="1">
      <c r="A45" s="9" t="s">
        <v>145</v>
      </c>
      <c r="B45" s="10">
        <v>523.43154614647597</v>
      </c>
    </row>
    <row r="46" spans="1:2" s="8" customFormat="1">
      <c r="A46" s="9" t="s">
        <v>32</v>
      </c>
      <c r="B46" s="7" t="s">
        <v>186</v>
      </c>
    </row>
    <row r="47" spans="1:2" s="8" customFormat="1">
      <c r="A47" s="9" t="s">
        <v>280</v>
      </c>
      <c r="B47" s="7">
        <f>ROUND('[2]Приложение №2'!$G$19*2/B45,2)</f>
        <v>934.91</v>
      </c>
    </row>
    <row r="48" spans="1:2" s="8" customFormat="1" hidden="1">
      <c r="A48" s="6" t="s">
        <v>128</v>
      </c>
      <c r="B48" s="7"/>
    </row>
    <row r="49" spans="1:2" s="8" customFormat="1" hidden="1">
      <c r="A49" s="9" t="s">
        <v>148</v>
      </c>
      <c r="B49" s="7"/>
    </row>
    <row r="50" spans="1:2" s="8" customFormat="1" hidden="1">
      <c r="A50" s="9" t="s">
        <v>116</v>
      </c>
      <c r="B50" s="7"/>
    </row>
    <row r="51" spans="1:2" s="8" customFormat="1" hidden="1">
      <c r="A51" s="9" t="s">
        <v>145</v>
      </c>
      <c r="B51" s="7"/>
    </row>
    <row r="52" spans="1:2" s="8" customFormat="1" hidden="1">
      <c r="A52" s="9" t="s">
        <v>32</v>
      </c>
      <c r="B52" s="7"/>
    </row>
    <row r="53" spans="1:2" s="8" customFormat="1" hidden="1">
      <c r="A53" s="6" t="s">
        <v>129</v>
      </c>
      <c r="B53" s="7"/>
    </row>
    <row r="54" spans="1:2" s="8" customFormat="1" hidden="1">
      <c r="A54" s="9" t="s">
        <v>149</v>
      </c>
      <c r="B54" s="7"/>
    </row>
    <row r="55" spans="1:2" s="8" customFormat="1" hidden="1">
      <c r="A55" s="9" t="s">
        <v>116</v>
      </c>
      <c r="B55" s="7"/>
    </row>
    <row r="56" spans="1:2" s="8" customFormat="1" hidden="1">
      <c r="A56" s="9" t="s">
        <v>145</v>
      </c>
      <c r="B56" s="7"/>
    </row>
    <row r="57" spans="1:2" s="8" customFormat="1" hidden="1">
      <c r="A57" s="9" t="s">
        <v>32</v>
      </c>
      <c r="B57" s="7"/>
    </row>
    <row r="58" spans="1:2" s="8" customFormat="1" hidden="1">
      <c r="A58" s="6" t="s">
        <v>130</v>
      </c>
      <c r="B58" s="7"/>
    </row>
    <row r="59" spans="1:2" s="8" customFormat="1" hidden="1">
      <c r="A59" s="9" t="s">
        <v>150</v>
      </c>
      <c r="B59" s="7"/>
    </row>
    <row r="60" spans="1:2" s="8" customFormat="1" hidden="1">
      <c r="A60" s="9" t="s">
        <v>116</v>
      </c>
      <c r="B60" s="7"/>
    </row>
    <row r="61" spans="1:2" s="8" customFormat="1" hidden="1">
      <c r="A61" s="9" t="s">
        <v>145</v>
      </c>
      <c r="B61" s="7"/>
    </row>
    <row r="62" spans="1:2" s="8" customFormat="1" hidden="1">
      <c r="A62" s="9" t="s">
        <v>32</v>
      </c>
      <c r="B62" s="7"/>
    </row>
    <row r="63" spans="1:2" s="8" customFormat="1" hidden="1">
      <c r="A63" s="6" t="s">
        <v>131</v>
      </c>
      <c r="B63" s="7"/>
    </row>
    <row r="64" spans="1:2" s="8" customFormat="1" hidden="1">
      <c r="A64" s="9" t="s">
        <v>151</v>
      </c>
      <c r="B64" s="7"/>
    </row>
    <row r="65" spans="1:2" s="8" customFormat="1" hidden="1">
      <c r="A65" s="9" t="s">
        <v>116</v>
      </c>
      <c r="B65" s="7"/>
    </row>
    <row r="66" spans="1:2" s="8" customFormat="1" hidden="1">
      <c r="A66" s="9" t="s">
        <v>145</v>
      </c>
      <c r="B66" s="7"/>
    </row>
    <row r="67" spans="1:2" s="8" customFormat="1" hidden="1">
      <c r="A67" s="9" t="s">
        <v>32</v>
      </c>
      <c r="B67" s="7"/>
    </row>
    <row r="68" spans="1:2" s="8" customFormat="1" hidden="1">
      <c r="A68" s="6" t="s">
        <v>132</v>
      </c>
      <c r="B68" s="7"/>
    </row>
    <row r="69" spans="1:2" s="8" customFormat="1" hidden="1">
      <c r="A69" s="9" t="s">
        <v>152</v>
      </c>
      <c r="B69" s="7"/>
    </row>
    <row r="70" spans="1:2" s="8" customFormat="1" hidden="1">
      <c r="A70" s="9" t="s">
        <v>116</v>
      </c>
      <c r="B70" s="7"/>
    </row>
    <row r="71" spans="1:2" s="8" customFormat="1" hidden="1">
      <c r="A71" s="9" t="s">
        <v>145</v>
      </c>
      <c r="B71" s="7"/>
    </row>
    <row r="72" spans="1:2" s="8" customFormat="1" hidden="1">
      <c r="A72" s="9" t="s">
        <v>32</v>
      </c>
      <c r="B72" s="7"/>
    </row>
    <row r="73" spans="1:2" s="8" customFormat="1" hidden="1">
      <c r="A73" s="6" t="s">
        <v>133</v>
      </c>
      <c r="B73" s="7"/>
    </row>
    <row r="74" spans="1:2" s="8" customFormat="1" hidden="1">
      <c r="A74" s="9" t="s">
        <v>153</v>
      </c>
      <c r="B74" s="7"/>
    </row>
    <row r="75" spans="1:2" s="8" customFormat="1" hidden="1">
      <c r="A75" s="9" t="s">
        <v>116</v>
      </c>
      <c r="B75" s="7"/>
    </row>
    <row r="76" spans="1:2" s="8" customFormat="1" hidden="1">
      <c r="A76" s="9" t="s">
        <v>145</v>
      </c>
      <c r="B76" s="7"/>
    </row>
    <row r="77" spans="1:2" s="8" customFormat="1" hidden="1">
      <c r="A77" s="9" t="s">
        <v>32</v>
      </c>
      <c r="B77" s="7"/>
    </row>
    <row r="78" spans="1:2" s="8" customFormat="1" hidden="1">
      <c r="A78" s="6" t="s">
        <v>134</v>
      </c>
      <c r="B78" s="7"/>
    </row>
    <row r="79" spans="1:2" s="8" customFormat="1" ht="30" hidden="1">
      <c r="A79" s="9" t="s">
        <v>154</v>
      </c>
      <c r="B79" s="7"/>
    </row>
    <row r="80" spans="1:2" s="8" customFormat="1" hidden="1">
      <c r="A80" s="9" t="s">
        <v>116</v>
      </c>
      <c r="B80" s="7"/>
    </row>
    <row r="81" spans="1:2" s="8" customFormat="1" hidden="1">
      <c r="A81" s="9" t="s">
        <v>145</v>
      </c>
      <c r="B81" s="7"/>
    </row>
    <row r="82" spans="1:2" s="8" customFormat="1" hidden="1">
      <c r="A82" s="9" t="s">
        <v>32</v>
      </c>
      <c r="B82" s="7"/>
    </row>
    <row r="83" spans="1:2" ht="28.5">
      <c r="A83" s="6" t="s">
        <v>135</v>
      </c>
      <c r="B83" s="3"/>
    </row>
    <row r="84" spans="1:2">
      <c r="A84" s="9" t="s">
        <v>147</v>
      </c>
      <c r="B84" s="10">
        <v>3617.7944824347951</v>
      </c>
    </row>
    <row r="85" spans="1:2">
      <c r="A85" s="9" t="s">
        <v>32</v>
      </c>
      <c r="B85" s="10" t="s">
        <v>186</v>
      </c>
    </row>
    <row r="86" spans="1:2">
      <c r="A86" s="9" t="s">
        <v>172</v>
      </c>
      <c r="B86" s="10">
        <v>3.7978027462626081</v>
      </c>
    </row>
    <row r="87" spans="1:2">
      <c r="A87" s="9" t="s">
        <v>136</v>
      </c>
      <c r="B87" s="12">
        <v>952.60199756162751</v>
      </c>
    </row>
    <row r="88" spans="1:2" s="8" customFormat="1">
      <c r="A88" s="9" t="s">
        <v>281</v>
      </c>
      <c r="B88" s="7">
        <v>0</v>
      </c>
    </row>
    <row r="89" spans="1:2">
      <c r="A89" s="6" t="s">
        <v>155</v>
      </c>
      <c r="B89" s="3"/>
    </row>
    <row r="90" spans="1:2" s="8" customFormat="1">
      <c r="A90" s="9" t="s">
        <v>157</v>
      </c>
      <c r="B90" s="7"/>
    </row>
    <row r="91" spans="1:2" s="8" customFormat="1">
      <c r="A91" s="9" t="s">
        <v>116</v>
      </c>
      <c r="B91" s="7"/>
    </row>
    <row r="92" spans="1:2" s="8" customFormat="1">
      <c r="A92" s="9" t="s">
        <v>145</v>
      </c>
      <c r="B92" s="7"/>
    </row>
    <row r="93" spans="1:2" s="8" customFormat="1">
      <c r="A93" s="9" t="s">
        <v>32</v>
      </c>
      <c r="B93" s="7"/>
    </row>
    <row r="94" spans="1:2">
      <c r="A94" s="40" t="s">
        <v>156</v>
      </c>
    </row>
  </sheetData>
  <sheetProtection password="833F" sheet="1"/>
  <mergeCells count="1">
    <mergeCell ref="A1:B1"/>
  </mergeCells>
  <phoneticPr fontId="0" type="noConversion"/>
  <pageMargins left="0.97" right="0.31496062992125984" top="0.46" bottom="0.15748031496062992" header="0.31496062992125984" footer="0.31496062992125984"/>
  <pageSetup paperSize="9" scale="9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7"/>
  <sheetViews>
    <sheetView workbookViewId="0">
      <selection sqref="A1:IV65536"/>
    </sheetView>
  </sheetViews>
  <sheetFormatPr defaultColWidth="71" defaultRowHeight="15"/>
  <cols>
    <col min="1" max="16384" width="71" style="151"/>
  </cols>
  <sheetData>
    <row r="2" spans="1:2">
      <c r="A2" s="427" t="s">
        <v>527</v>
      </c>
      <c r="B2" s="428"/>
    </row>
    <row r="3" spans="1:2" ht="57.75" customHeight="1">
      <c r="A3" s="428"/>
      <c r="B3" s="428"/>
    </row>
    <row r="4" spans="1:2">
      <c r="A4" s="165" t="s">
        <v>0</v>
      </c>
      <c r="B4" s="155" t="s">
        <v>214</v>
      </c>
    </row>
    <row r="5" spans="1:2">
      <c r="A5" s="165" t="s">
        <v>20</v>
      </c>
      <c r="B5" s="155">
        <v>7022010799</v>
      </c>
    </row>
    <row r="6" spans="1:2">
      <c r="A6" s="165" t="s">
        <v>21</v>
      </c>
      <c r="B6" s="155">
        <v>702201001</v>
      </c>
    </row>
    <row r="7" spans="1:2">
      <c r="A7" s="165" t="s">
        <v>71</v>
      </c>
      <c r="B7" s="155" t="s">
        <v>215</v>
      </c>
    </row>
    <row r="9" spans="1:2">
      <c r="A9" s="102" t="s">
        <v>10</v>
      </c>
      <c r="B9" s="102" t="s">
        <v>6</v>
      </c>
    </row>
    <row r="10" spans="1:2">
      <c r="A10" s="159" t="s">
        <v>11</v>
      </c>
      <c r="B10" s="167">
        <v>0</v>
      </c>
    </row>
    <row r="11" spans="1:2">
      <c r="A11" s="159" t="s">
        <v>312</v>
      </c>
      <c r="B11" s="167">
        <v>0</v>
      </c>
    </row>
    <row r="12" spans="1:2" ht="30">
      <c r="A12" s="159" t="s">
        <v>313</v>
      </c>
      <c r="B12" s="169" t="s">
        <v>342</v>
      </c>
    </row>
    <row r="13" spans="1:2" ht="30">
      <c r="A13" s="170" t="s">
        <v>12</v>
      </c>
      <c r="B13" s="167">
        <v>0</v>
      </c>
    </row>
    <row r="14" spans="1:2" ht="51.75" customHeight="1">
      <c r="A14" s="160" t="s">
        <v>13</v>
      </c>
      <c r="B14" s="167">
        <v>0</v>
      </c>
    </row>
    <row r="17" spans="1:2" ht="37.5" customHeight="1">
      <c r="A17" s="429" t="s">
        <v>107</v>
      </c>
      <c r="B17" s="429"/>
    </row>
  </sheetData>
  <sheetProtection password="833F" sheet="1"/>
  <mergeCells count="2">
    <mergeCell ref="A2:B3"/>
    <mergeCell ref="A17:B17"/>
  </mergeCells>
  <phoneticPr fontId="0" type="noConversion"/>
  <hyperlinks>
    <hyperlink ref="B12" location="'Перечень мероприятий '!A1" display="Перечень обязательных мероприятий по энергосбережению и повышению энергетической эффективности 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Т1_Оглавление форм</vt:lpstr>
      <vt:lpstr>Ф.1.(п.15.а. п.18)</vt:lpstr>
      <vt:lpstr>Т1.1.</vt:lpstr>
      <vt:lpstr>Т1.2</vt:lpstr>
      <vt:lpstr>Т1.3.</vt:lpstr>
      <vt:lpstr>Т2</vt:lpstr>
      <vt:lpstr>Т2.2</vt:lpstr>
      <vt:lpstr>Т2.1</vt:lpstr>
      <vt:lpstr>Т3</vt:lpstr>
      <vt:lpstr>Т4 </vt:lpstr>
      <vt:lpstr>Т5</vt:lpstr>
      <vt:lpstr>Т6</vt:lpstr>
      <vt:lpstr>Т7</vt:lpstr>
      <vt:lpstr>Т8</vt:lpstr>
      <vt:lpstr>Приложение 1 (2011-2013)</vt:lpstr>
      <vt:lpstr>Приложение 2 (2011-2013)</vt:lpstr>
      <vt:lpstr>Приложение 3 (1 кв.2013_отчёт)</vt:lpstr>
      <vt:lpstr>Приложение 3 (2 кв.2013_отчёт)</vt:lpstr>
      <vt:lpstr>Приложение 1 (2014-2018)</vt:lpstr>
      <vt:lpstr>Приложение 2 (на 2014-2018)</vt:lpstr>
      <vt:lpstr>'Приложение 1 (2011-2013)'!formu2</vt:lpstr>
      <vt:lpstr>'Приложение 1 (2014-2018)'!formu2</vt:lpstr>
      <vt:lpstr>'Приложение 1 (2011-2013)'!formu3</vt:lpstr>
      <vt:lpstr>'Приложение 1 (2014-2018)'!formu3</vt:lpstr>
      <vt:lpstr>'Приложение 1 (2014-2018)'!Заголовки_для_печати</vt:lpstr>
      <vt:lpstr>'Приложение 1 (2011-2013)'!Область_печати</vt:lpstr>
      <vt:lpstr>'Приложение 1 (2014-2018)'!Область_печати</vt:lpstr>
      <vt:lpstr>'Приложение 2 (2011-2013)'!Область_печати</vt:lpstr>
      <vt:lpstr>'Приложение 2 (на 2014-2018)'!Область_печати</vt:lpstr>
      <vt:lpstr>'Приложение 3 (1 кв.2013_отчёт)'!Область_печати</vt:lpstr>
      <vt:lpstr>'Приложение 3 (2 кв.2013_отчёт)'!Область_печати</vt:lpstr>
      <vt:lpstr>Т1.1.!Область_печати</vt:lpstr>
      <vt:lpstr>Т1.2!Область_печати</vt:lpstr>
      <vt:lpstr>Т2!Область_печати</vt:lpstr>
      <vt:lpstr>'Т4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GvardeytsevaOV</cp:lastModifiedBy>
  <cp:lastPrinted>2013-09-09T04:39:54Z</cp:lastPrinted>
  <dcterms:created xsi:type="dcterms:W3CDTF">2010-02-15T13:42:22Z</dcterms:created>
  <dcterms:modified xsi:type="dcterms:W3CDTF">2013-10-31T03:44:21Z</dcterms:modified>
</cp:coreProperties>
</file>