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19\Тюмень\п. 19 г. абз 2, 3\Тюмень\"/>
    </mc:Choice>
  </mc:AlternateContent>
  <bookViews>
    <workbookView xWindow="0" yWindow="0" windowWidth="28800" windowHeight="12585"/>
  </bookViews>
  <sheets>
    <sheet name="46 - передача" sheetId="1" r:id="rId1"/>
  </sheets>
  <externalReferences>
    <externalReference r:id="rId2"/>
  </externalReferences>
  <definedNames>
    <definedName name="ACCURACY_RANGE">'46 - передача'!$E$12</definedName>
    <definedName name="DELETE_HL_COLUMN_MARKER">'46 - передача'!$C$15</definedName>
    <definedName name="EE_DISBALANCE">'46 - передача'!$G$59:$J$59</definedName>
    <definedName name="EE_TOTAL_DISBALANCE">'46 - передача'!$F$59</definedName>
    <definedName name="god">[1]Титульный!$F$8</definedName>
    <definedName name="kvartal">[1]Титульный!$G$8</definedName>
    <definedName name="logic">[1]TEHSHEET!$E$2:$E$3</definedName>
    <definedName name="MONTH">[1]TEHSHEET!$D$2:$D$14</definedName>
    <definedName name="NUM_COLUMN_MARKER">'46 - передача'!$D$15</definedName>
    <definedName name="post_without_enes_name">[1]REESTR_ORG!$X$265:$X$280</definedName>
    <definedName name="POWER_DISBALANCE">'46 - передача'!$G$102:$J$102</definedName>
    <definedName name="POWER_TOTAL_DISBALANCE">'46 - передача'!$F$102</definedName>
    <definedName name="ROW_MARKER_1">'46 - передача'!$C$106</definedName>
    <definedName name="ROW_MARKER_2">'46 - передача'!$C$122</definedName>
    <definedName name="sbwt_name">[1]REESTR_ORG!$H$265:$H$321</definedName>
    <definedName name="tso_name">[1]REESTR_ORG!$A$265:$A$401</definedName>
    <definedName name="version">[1]Инструкция!$O$2</definedName>
    <definedName name="YEAR">[1]TEHSHEET!$C$2:$C$13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1" l="1"/>
  <c r="I135" i="1"/>
  <c r="H135" i="1"/>
  <c r="G135" i="1"/>
  <c r="F135" i="1" s="1"/>
  <c r="J131" i="1"/>
  <c r="I131" i="1"/>
  <c r="H131" i="1"/>
  <c r="F131" i="1" s="1"/>
  <c r="G131" i="1"/>
  <c r="J128" i="1"/>
  <c r="I128" i="1"/>
  <c r="H128" i="1"/>
  <c r="G128" i="1"/>
  <c r="F128" i="1" s="1"/>
  <c r="F126" i="1"/>
  <c r="E126" i="1"/>
  <c r="J124" i="1"/>
  <c r="J123" i="1" s="1"/>
  <c r="I124" i="1"/>
  <c r="H124" i="1"/>
  <c r="H123" i="1" s="1"/>
  <c r="G124" i="1"/>
  <c r="I123" i="1"/>
  <c r="G123" i="1"/>
  <c r="J119" i="1"/>
  <c r="I119" i="1"/>
  <c r="H119" i="1"/>
  <c r="G119" i="1"/>
  <c r="F119" i="1"/>
  <c r="J115" i="1"/>
  <c r="I115" i="1"/>
  <c r="H115" i="1"/>
  <c r="G115" i="1"/>
  <c r="F115" i="1" s="1"/>
  <c r="J112" i="1"/>
  <c r="I112" i="1"/>
  <c r="H112" i="1"/>
  <c r="F112" i="1" s="1"/>
  <c r="G112" i="1"/>
  <c r="F110" i="1"/>
  <c r="J108" i="1"/>
  <c r="J107" i="1" s="1"/>
  <c r="I108" i="1"/>
  <c r="H108" i="1"/>
  <c r="H107" i="1" s="1"/>
  <c r="G108" i="1"/>
  <c r="I107" i="1"/>
  <c r="G107" i="1"/>
  <c r="F105" i="1"/>
  <c r="F104" i="1"/>
  <c r="F101" i="1"/>
  <c r="F100" i="1"/>
  <c r="F98" i="1"/>
  <c r="F97" i="1"/>
  <c r="J96" i="1"/>
  <c r="I96" i="1"/>
  <c r="H96" i="1"/>
  <c r="G96" i="1"/>
  <c r="F96" i="1" s="1"/>
  <c r="F94" i="1"/>
  <c r="I93" i="1"/>
  <c r="H93" i="1"/>
  <c r="F93" i="1" s="1"/>
  <c r="G93" i="1"/>
  <c r="J90" i="1"/>
  <c r="I90" i="1"/>
  <c r="H90" i="1"/>
  <c r="G90" i="1"/>
  <c r="F90" i="1" s="1"/>
  <c r="J87" i="1"/>
  <c r="J76" i="1" s="1"/>
  <c r="I87" i="1"/>
  <c r="H87" i="1"/>
  <c r="G87" i="1"/>
  <c r="J84" i="1"/>
  <c r="I84" i="1"/>
  <c r="H84" i="1"/>
  <c r="G84" i="1"/>
  <c r="F84" i="1" s="1"/>
  <c r="J81" i="1"/>
  <c r="I81" i="1"/>
  <c r="H81" i="1"/>
  <c r="F81" i="1" s="1"/>
  <c r="G81" i="1"/>
  <c r="F79" i="1"/>
  <c r="E79" i="1"/>
  <c r="J77" i="1"/>
  <c r="I77" i="1"/>
  <c r="I76" i="1" s="1"/>
  <c r="H77" i="1"/>
  <c r="G77" i="1"/>
  <c r="F77" i="1" s="1"/>
  <c r="H76" i="1"/>
  <c r="F74" i="1"/>
  <c r="F73" i="1"/>
  <c r="F72" i="1"/>
  <c r="J71" i="1"/>
  <c r="I71" i="1"/>
  <c r="H71" i="1"/>
  <c r="F71" i="1" s="1"/>
  <c r="F70" i="1"/>
  <c r="J67" i="1"/>
  <c r="I67" i="1"/>
  <c r="I61" i="1" s="1"/>
  <c r="I102" i="1" s="1"/>
  <c r="H67" i="1"/>
  <c r="G67" i="1"/>
  <c r="F67" i="1" s="1"/>
  <c r="F65" i="1"/>
  <c r="E65" i="1"/>
  <c r="J63" i="1"/>
  <c r="I63" i="1"/>
  <c r="H63" i="1"/>
  <c r="F63" i="1" s="1"/>
  <c r="G63" i="1"/>
  <c r="G61" i="1" s="1"/>
  <c r="F62" i="1"/>
  <c r="J61" i="1"/>
  <c r="J102" i="1" s="1"/>
  <c r="F58" i="1"/>
  <c r="F57" i="1"/>
  <c r="F55" i="1"/>
  <c r="F54" i="1"/>
  <c r="J53" i="1"/>
  <c r="I53" i="1"/>
  <c r="H53" i="1"/>
  <c r="F53" i="1" s="1"/>
  <c r="G53" i="1"/>
  <c r="F51" i="1"/>
  <c r="I50" i="1"/>
  <c r="H50" i="1"/>
  <c r="G50" i="1"/>
  <c r="F50" i="1" s="1"/>
  <c r="J47" i="1"/>
  <c r="J33" i="1" s="1"/>
  <c r="I47" i="1"/>
  <c r="H47" i="1"/>
  <c r="G47" i="1"/>
  <c r="F47" i="1"/>
  <c r="J44" i="1"/>
  <c r="I44" i="1"/>
  <c r="H44" i="1"/>
  <c r="G44" i="1"/>
  <c r="F44" i="1" s="1"/>
  <c r="J41" i="1"/>
  <c r="I41" i="1"/>
  <c r="H41" i="1"/>
  <c r="F41" i="1" s="1"/>
  <c r="G41" i="1"/>
  <c r="J38" i="1"/>
  <c r="I38" i="1"/>
  <c r="H38" i="1"/>
  <c r="G38" i="1"/>
  <c r="F38" i="1" s="1"/>
  <c r="F36" i="1"/>
  <c r="J34" i="1"/>
  <c r="I34" i="1"/>
  <c r="I33" i="1" s="1"/>
  <c r="H34" i="1"/>
  <c r="G34" i="1"/>
  <c r="F34" i="1" s="1"/>
  <c r="H33" i="1"/>
  <c r="F31" i="1"/>
  <c r="F30" i="1"/>
  <c r="F29" i="1"/>
  <c r="J28" i="1"/>
  <c r="I28" i="1"/>
  <c r="H28" i="1"/>
  <c r="F28" i="1" s="1"/>
  <c r="F27" i="1"/>
  <c r="J24" i="1"/>
  <c r="I24" i="1"/>
  <c r="H24" i="1"/>
  <c r="G24" i="1"/>
  <c r="F24" i="1" s="1"/>
  <c r="F22" i="1"/>
  <c r="J20" i="1"/>
  <c r="J18" i="1" s="1"/>
  <c r="I20" i="1"/>
  <c r="H20" i="1"/>
  <c r="G20" i="1"/>
  <c r="F20" i="1" s="1"/>
  <c r="F19" i="1"/>
  <c r="I18" i="1"/>
  <c r="I59" i="1" s="1"/>
  <c r="H18" i="1"/>
  <c r="H59" i="1" s="1"/>
  <c r="D9" i="1"/>
  <c r="J59" i="1" l="1"/>
  <c r="F107" i="1"/>
  <c r="F123" i="1"/>
  <c r="F108" i="1"/>
  <c r="F87" i="1"/>
  <c r="G18" i="1"/>
  <c r="H61" i="1"/>
  <c r="H102" i="1" s="1"/>
  <c r="F124" i="1"/>
  <c r="G33" i="1"/>
  <c r="F33" i="1" s="1"/>
  <c r="G76" i="1"/>
  <c r="F76" i="1" s="1"/>
  <c r="G59" i="1" l="1"/>
  <c r="F59" i="1" s="1"/>
  <c r="F18" i="1"/>
  <c r="F61" i="1"/>
  <c r="G102" i="1"/>
  <c r="F102" i="1" s="1"/>
</calcChain>
</file>

<file path=xl/sharedStrings.xml><?xml version="1.0" encoding="utf-8"?>
<sst xmlns="http://schemas.openxmlformats.org/spreadsheetml/2006/main" count="190" uniqueCount="87">
  <si>
    <t>Число знаков после запятой:</t>
  </si>
  <si>
    <t>№ п/п</t>
  </si>
  <si>
    <t>Наименование показателя</t>
  </si>
  <si>
    <t>Всего</t>
  </si>
  <si>
    <t>ВН</t>
  </si>
  <si>
    <t>СН 1</t>
  </si>
  <si>
    <t>СН 2</t>
  </si>
  <si>
    <t>НН</t>
  </si>
  <si>
    <t>Электроэнергия (тыс. кВтч)</t>
  </si>
  <si>
    <t>1</t>
  </si>
  <si>
    <t>Поступление в сеть из других организаций, в том числе</t>
  </si>
  <si>
    <t>1.1</t>
  </si>
  <si>
    <t>Из сетей ЕНЭС</t>
  </si>
  <si>
    <t>1.2</t>
  </si>
  <si>
    <t>Из сетей прочих сетевых организаций</t>
  </si>
  <si>
    <t>1.2.0</t>
  </si>
  <si>
    <t>Удалить</t>
  </si>
  <si>
    <t>1.2.1</t>
  </si>
  <si>
    <t>ОАО "Тюменьэнерго"</t>
  </si>
  <si>
    <t>Добавить сетевую компанию</t>
  </si>
  <si>
    <t>1.3</t>
  </si>
  <si>
    <t>От генерирующих компаний и блок-станций</t>
  </si>
  <si>
    <t>1.3.0</t>
  </si>
  <si>
    <t>Добавить генерирующую компанию</t>
  </si>
  <si>
    <t>1.4</t>
  </si>
  <si>
    <t>Из сетей сопредельных регионов</t>
  </si>
  <si>
    <t>2</t>
  </si>
  <si>
    <t>Поступление в сеть из других уровней напряжения (трансформация)</t>
  </si>
  <si>
    <t>2.1</t>
  </si>
  <si>
    <t>2.2</t>
  </si>
  <si>
    <t>2.3</t>
  </si>
  <si>
    <t>3</t>
  </si>
  <si>
    <t>Отпуск из сети, в том числе</t>
  </si>
  <si>
    <t>3.1</t>
  </si>
  <si>
    <t>Конечные потребители</t>
  </si>
  <si>
    <t>3.1.0</t>
  </si>
  <si>
    <t>3.1.1</t>
  </si>
  <si>
    <t>Общество с ограниченной ответственностью "РН-Энерго"</t>
  </si>
  <si>
    <t>Добавить сбытовую компанию</t>
  </si>
  <si>
    <t>3.2</t>
  </si>
  <si>
    <t>Другие сети</t>
  </si>
  <si>
    <t>3.2.0</t>
  </si>
  <si>
    <t>3.3</t>
  </si>
  <si>
    <t>Поставщики</t>
  </si>
  <si>
    <t>3.3.0</t>
  </si>
  <si>
    <t>3.4</t>
  </si>
  <si>
    <t>Другие организации</t>
  </si>
  <si>
    <t>3.4.0</t>
  </si>
  <si>
    <t>Добавить другую организацию</t>
  </si>
  <si>
    <t>3.5</t>
  </si>
  <si>
    <t>Сетевые компании, опосредованно присоединённые через сети прочих потребителей</t>
  </si>
  <si>
    <t>3.5.0</t>
  </si>
  <si>
    <t>4</t>
  </si>
  <si>
    <t>Отпуск в сеть других уровней напряжения</t>
  </si>
  <si>
    <t>5</t>
  </si>
  <si>
    <t>Хозяйственные нужды сети</t>
  </si>
  <si>
    <t>6</t>
  </si>
  <si>
    <t>Потери, в том числе</t>
  </si>
  <si>
    <t>6.1</t>
  </si>
  <si>
    <t>Относимые на собственное потребление</t>
  </si>
  <si>
    <t>6.2</t>
  </si>
  <si>
    <t>Относимые на передачу субабонентам</t>
  </si>
  <si>
    <t>7</t>
  </si>
  <si>
    <t>Генерация на установках организации (совмещение деятельности)</t>
  </si>
  <si>
    <t>8</t>
  </si>
  <si>
    <t>Собственное потребление (совмещение деятельности)</t>
  </si>
  <si>
    <t>9</t>
  </si>
  <si>
    <t>Небаланс</t>
  </si>
  <si>
    <t>Мощность (МВт)</t>
  </si>
  <si>
    <t>Из сетей  ЕНЭС</t>
  </si>
  <si>
    <t>Заявленная и присоединённая мощность</t>
  </si>
  <si>
    <t>Заявленная мощность конечных потребителей (МВт)</t>
  </si>
  <si>
    <t>Присоединенная мощность конечных потребителей (МВА)</t>
  </si>
  <si>
    <t>Товарная продукция  (без НДС), тыс.руб.</t>
  </si>
  <si>
    <t>Сбытовые компании</t>
  </si>
  <si>
    <t>1.1.0</t>
  </si>
  <si>
    <t>1.1.1</t>
  </si>
  <si>
    <t>Сетевые компании</t>
  </si>
  <si>
    <t>F</t>
  </si>
  <si>
    <t>Расход по оплате услуг по передаче электрической энергии (мощности)  (без НДС), тыс.руб.</t>
  </si>
  <si>
    <t>Сетевая компания</t>
  </si>
  <si>
    <t>1.0</t>
  </si>
  <si>
    <t>Добавить сетевую компанию (передача)</t>
  </si>
  <si>
    <t>Платежи  (без НДС), тыс.руб.</t>
  </si>
  <si>
    <t>Поступления денежных средств в счёт стоимости поставленных услуг по передаче</t>
  </si>
  <si>
    <t>Уплата денежных средств в счёт стоимости приобретённых услуг по передаче</t>
  </si>
  <si>
    <t>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</si>
</sst>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name val="Arial Cyr"/>
      <charset val="204"/>
    </font>
    <font>
      <u/>
      <sz val="9"/>
      <name val="Tahoma"/>
      <family val="2"/>
      <charset val="204"/>
    </font>
    <font>
      <b/>
      <u/>
      <sz val="9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  <bgColor indexed="9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 wrapText="1"/>
    </xf>
    <xf numFmtId="0" fontId="2" fillId="0" borderId="0" xfId="2" applyFont="1" applyFill="1" applyProtection="1"/>
    <xf numFmtId="0" fontId="2" fillId="0" borderId="1" xfId="2" applyFont="1" applyFill="1" applyBorder="1" applyProtection="1"/>
    <xf numFmtId="0" fontId="2" fillId="2" borderId="2" xfId="2" applyFont="1" applyFill="1" applyBorder="1" applyProtection="1"/>
    <xf numFmtId="0" fontId="2" fillId="2" borderId="3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 wrapText="1"/>
    </xf>
    <xf numFmtId="0" fontId="2" fillId="2" borderId="3" xfId="2" applyFont="1" applyFill="1" applyBorder="1" applyProtection="1"/>
    <xf numFmtId="0" fontId="2" fillId="2" borderId="4" xfId="2" applyFont="1" applyFill="1" applyBorder="1" applyProtection="1"/>
    <xf numFmtId="0" fontId="2" fillId="0" borderId="0" xfId="2" applyFont="1" applyProtection="1"/>
    <xf numFmtId="0" fontId="2" fillId="2" borderId="1" xfId="2" applyFont="1" applyFill="1" applyBorder="1" applyProtection="1"/>
    <xf numFmtId="0" fontId="3" fillId="3" borderId="5" xfId="2" applyFont="1" applyFill="1" applyBorder="1" applyAlignment="1" applyProtection="1">
      <alignment horizontal="center" vertical="center" wrapText="1"/>
    </xf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 vertical="center" wrapText="1"/>
    </xf>
    <xf numFmtId="0" fontId="2" fillId="2" borderId="8" xfId="2" applyFont="1" applyFill="1" applyBorder="1" applyProtection="1"/>
    <xf numFmtId="0" fontId="2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horizontal="right" vertical="center" wrapText="1"/>
    </xf>
    <xf numFmtId="0" fontId="2" fillId="2" borderId="0" xfId="2" applyFont="1" applyFill="1" applyBorder="1" applyProtection="1"/>
    <xf numFmtId="0" fontId="2" fillId="2" borderId="9" xfId="2" applyFont="1" applyFill="1" applyBorder="1" applyAlignment="1" applyProtection="1">
      <alignment horizontal="center" vertical="center" wrapText="1"/>
    </xf>
    <xf numFmtId="0" fontId="4" fillId="4" borderId="10" xfId="3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2" fillId="2" borderId="1" xfId="2" applyFont="1" applyFill="1" applyBorder="1" applyAlignment="1" applyProtection="1">
      <alignment horizontal="center"/>
    </xf>
    <xf numFmtId="0" fontId="2" fillId="0" borderId="11" xfId="3" applyFont="1" applyBorder="1" applyAlignment="1" applyProtection="1">
      <alignment horizontal="center" vertical="center"/>
    </xf>
    <xf numFmtId="0" fontId="2" fillId="0" borderId="12" xfId="3" applyFont="1" applyBorder="1" applyAlignment="1" applyProtection="1">
      <alignment horizontal="center" vertical="center" wrapText="1"/>
    </xf>
    <xf numFmtId="0" fontId="2" fillId="0" borderId="12" xfId="3" applyNumberFormat="1" applyFont="1" applyBorder="1" applyAlignment="1" applyProtection="1">
      <alignment horizontal="center" vertical="center" wrapText="1"/>
    </xf>
    <xf numFmtId="0" fontId="2" fillId="0" borderId="13" xfId="3" applyNumberFormat="1" applyFont="1" applyBorder="1" applyAlignment="1" applyProtection="1">
      <alignment horizontal="center" vertical="center" wrapText="1"/>
    </xf>
    <xf numFmtId="0" fontId="2" fillId="2" borderId="8" xfId="2" applyFont="1" applyFill="1" applyBorder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5" fillId="0" borderId="14" xfId="3" applyFont="1" applyBorder="1" applyAlignment="1" applyProtection="1">
      <alignment horizontal="center" vertical="center"/>
    </xf>
    <xf numFmtId="0" fontId="5" fillId="0" borderId="15" xfId="3" applyFont="1" applyBorder="1" applyAlignment="1" applyProtection="1">
      <alignment horizontal="center" vertical="center" wrapText="1"/>
    </xf>
    <xf numFmtId="0" fontId="5" fillId="0" borderId="15" xfId="3" applyFont="1" applyBorder="1" applyAlignment="1" applyProtection="1">
      <alignment horizontal="center" vertical="center"/>
    </xf>
    <xf numFmtId="0" fontId="5" fillId="0" borderId="16" xfId="3" applyFont="1" applyBorder="1" applyAlignment="1" applyProtection="1">
      <alignment horizontal="center" vertical="center"/>
    </xf>
    <xf numFmtId="0" fontId="5" fillId="2" borderId="17" xfId="3" applyFont="1" applyFill="1" applyBorder="1" applyAlignment="1" applyProtection="1">
      <alignment horizontal="center" vertical="center"/>
    </xf>
    <xf numFmtId="0" fontId="5" fillId="2" borderId="18" xfId="3" applyFont="1" applyFill="1" applyBorder="1" applyAlignment="1" applyProtection="1">
      <alignment horizontal="center" vertical="center" wrapText="1"/>
    </xf>
    <xf numFmtId="0" fontId="5" fillId="2" borderId="18" xfId="3" applyFont="1" applyFill="1" applyBorder="1" applyAlignment="1" applyProtection="1">
      <alignment horizontal="center" vertical="center"/>
    </xf>
    <xf numFmtId="0" fontId="5" fillId="2" borderId="19" xfId="3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 indent="15"/>
    </xf>
    <xf numFmtId="0" fontId="2" fillId="0" borderId="0" xfId="2" applyFont="1" applyFill="1" applyBorder="1" applyAlignment="1" applyProtection="1">
      <alignment horizontal="left" indent="15"/>
    </xf>
    <xf numFmtId="0" fontId="2" fillId="2" borderId="1" xfId="2" applyFont="1" applyFill="1" applyBorder="1" applyAlignment="1" applyProtection="1">
      <alignment horizontal="left" indent="15"/>
    </xf>
    <xf numFmtId="0" fontId="4" fillId="5" borderId="20" xfId="3" applyFont="1" applyFill="1" applyBorder="1" applyAlignment="1" applyProtection="1">
      <alignment horizontal="left" vertical="center" indent="15"/>
    </xf>
    <xf numFmtId="0" fontId="4" fillId="5" borderId="21" xfId="3" applyFont="1" applyFill="1" applyBorder="1" applyAlignment="1" applyProtection="1">
      <alignment horizontal="left" vertical="center" indent="15"/>
    </xf>
    <xf numFmtId="0" fontId="4" fillId="5" borderId="22" xfId="3" applyFont="1" applyFill="1" applyBorder="1" applyAlignment="1" applyProtection="1">
      <alignment horizontal="left" vertical="center" indent="15"/>
    </xf>
    <xf numFmtId="0" fontId="2" fillId="2" borderId="8" xfId="2" applyFont="1" applyFill="1" applyBorder="1" applyAlignment="1" applyProtection="1">
      <alignment horizontal="left" indent="15"/>
    </xf>
    <xf numFmtId="0" fontId="2" fillId="0" borderId="0" xfId="2" applyFont="1" applyAlignment="1" applyProtection="1">
      <alignment horizontal="left" indent="15"/>
    </xf>
    <xf numFmtId="49" fontId="6" fillId="0" borderId="23" xfId="3" applyNumberFormat="1" applyFont="1" applyBorder="1" applyAlignment="1" applyProtection="1">
      <alignment horizontal="center" vertical="center"/>
    </xf>
    <xf numFmtId="0" fontId="6" fillId="0" borderId="24" xfId="3" applyFont="1" applyBorder="1" applyAlignment="1" applyProtection="1">
      <alignment vertical="center" wrapText="1"/>
    </xf>
    <xf numFmtId="4" fontId="6" fillId="6" borderId="24" xfId="3" applyNumberFormat="1" applyFont="1" applyFill="1" applyBorder="1" applyAlignment="1" applyProtection="1">
      <alignment horizontal="right" vertical="center"/>
    </xf>
    <xf numFmtId="4" fontId="6" fillId="6" borderId="25" xfId="3" applyNumberFormat="1" applyFont="1" applyFill="1" applyBorder="1" applyAlignment="1" applyProtection="1">
      <alignment horizontal="right" vertical="center"/>
    </xf>
    <xf numFmtId="4" fontId="6" fillId="6" borderId="26" xfId="3" applyNumberFormat="1" applyFont="1" applyFill="1" applyBorder="1" applyAlignment="1" applyProtection="1">
      <alignment horizontal="right" vertical="center"/>
    </xf>
    <xf numFmtId="49" fontId="6" fillId="0" borderId="27" xfId="3" applyNumberFormat="1" applyFont="1" applyBorder="1" applyAlignment="1" applyProtection="1">
      <alignment horizontal="center" vertical="center"/>
    </xf>
    <xf numFmtId="0" fontId="6" fillId="0" borderId="5" xfId="3" applyFont="1" applyBorder="1" applyAlignment="1" applyProtection="1">
      <alignment horizontal="left" vertical="center" wrapText="1" indent="1"/>
    </xf>
    <xf numFmtId="4" fontId="6" fillId="6" borderId="5" xfId="3" applyNumberFormat="1" applyFont="1" applyFill="1" applyBorder="1" applyAlignment="1" applyProtection="1">
      <alignment horizontal="right" vertical="center"/>
    </xf>
    <xf numFmtId="4" fontId="6" fillId="7" borderId="28" xfId="4" applyNumberFormat="1" applyFont="1" applyFill="1" applyBorder="1" applyAlignment="1" applyProtection="1">
      <alignment vertical="center"/>
      <protection locked="0"/>
    </xf>
    <xf numFmtId="4" fontId="6" fillId="7" borderId="29" xfId="4" applyNumberFormat="1" applyFont="1" applyFill="1" applyBorder="1" applyAlignment="1" applyProtection="1">
      <alignment vertical="center"/>
      <protection locked="0"/>
    </xf>
    <xf numFmtId="4" fontId="6" fillId="6" borderId="29" xfId="3" applyNumberFormat="1" applyFont="1" applyFill="1" applyBorder="1" applyAlignment="1" applyProtection="1">
      <alignment horizontal="right" vertical="center"/>
    </xf>
    <xf numFmtId="0" fontId="2" fillId="0" borderId="1" xfId="2" applyFont="1" applyFill="1" applyBorder="1" applyAlignment="1" applyProtection="1">
      <alignment vertical="center"/>
    </xf>
    <xf numFmtId="0" fontId="2" fillId="2" borderId="1" xfId="2" applyFont="1" applyFill="1" applyBorder="1" applyAlignment="1" applyProtection="1">
      <alignment vertical="center"/>
    </xf>
    <xf numFmtId="49" fontId="8" fillId="8" borderId="30" xfId="5" applyNumberFormat="1" applyFont="1" applyFill="1" applyBorder="1" applyAlignment="1" applyProtection="1">
      <alignment horizontal="center" vertical="center"/>
    </xf>
    <xf numFmtId="0" fontId="8" fillId="8" borderId="31" xfId="5" applyFont="1" applyFill="1" applyBorder="1" applyAlignment="1" applyProtection="1">
      <alignment horizontal="left" vertical="center"/>
    </xf>
    <xf numFmtId="0" fontId="8" fillId="8" borderId="32" xfId="5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9" fillId="2" borderId="1" xfId="5" applyFont="1" applyFill="1" applyBorder="1" applyAlignment="1" applyProtection="1">
      <alignment horizontal="center" vertical="center" wrapText="1"/>
    </xf>
    <xf numFmtId="0" fontId="6" fillId="4" borderId="5" xfId="3" applyFont="1" applyFill="1" applyBorder="1" applyAlignment="1" applyProtection="1">
      <alignment horizontal="left" vertical="center" wrapText="1" indent="2"/>
      <protection locked="0"/>
    </xf>
    <xf numFmtId="49" fontId="9" fillId="8" borderId="30" xfId="5" applyNumberFormat="1" applyFont="1" applyFill="1" applyBorder="1" applyAlignment="1" applyProtection="1">
      <alignment horizontal="left" vertical="center"/>
    </xf>
    <xf numFmtId="0" fontId="9" fillId="8" borderId="31" xfId="5" applyFont="1" applyFill="1" applyBorder="1" applyAlignment="1" applyProtection="1">
      <alignment horizontal="left" vertical="center" indent="1"/>
    </xf>
    <xf numFmtId="0" fontId="9" fillId="8" borderId="31" xfId="5" applyFont="1" applyFill="1" applyBorder="1" applyAlignment="1" applyProtection="1">
      <alignment horizontal="left" vertical="center"/>
    </xf>
    <xf numFmtId="0" fontId="9" fillId="8" borderId="32" xfId="5" applyFont="1" applyFill="1" applyBorder="1" applyAlignment="1" applyProtection="1">
      <alignment horizontal="left" vertical="center"/>
    </xf>
    <xf numFmtId="0" fontId="6" fillId="0" borderId="5" xfId="3" applyFont="1" applyBorder="1" applyAlignment="1" applyProtection="1">
      <alignment vertical="center" wrapText="1"/>
    </xf>
    <xf numFmtId="4" fontId="6" fillId="0" borderId="28" xfId="4" applyNumberFormat="1" applyFont="1" applyFill="1" applyBorder="1" applyAlignment="1" applyProtection="1">
      <alignment vertical="center"/>
    </xf>
    <xf numFmtId="4" fontId="6" fillId="6" borderId="28" xfId="3" applyNumberFormat="1" applyFont="1" applyFill="1" applyBorder="1" applyAlignment="1" applyProtection="1">
      <alignment horizontal="right" vertical="center"/>
    </xf>
    <xf numFmtId="165" fontId="6" fillId="7" borderId="33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34" xfId="4" applyNumberFormat="1" applyFont="1" applyFill="1" applyBorder="1" applyAlignment="1" applyProtection="1">
      <alignment vertical="center"/>
    </xf>
    <xf numFmtId="4" fontId="6" fillId="7" borderId="35" xfId="4" applyNumberFormat="1" applyFont="1" applyFill="1" applyBorder="1" applyAlignment="1" applyProtection="1">
      <alignment vertical="center"/>
      <protection locked="0"/>
    </xf>
    <xf numFmtId="49" fontId="6" fillId="5" borderId="36" xfId="3" applyNumberFormat="1" applyFont="1" applyFill="1" applyBorder="1" applyAlignment="1" applyProtection="1">
      <alignment horizontal="center" vertical="center"/>
    </xf>
    <xf numFmtId="0" fontId="6" fillId="5" borderId="6" xfId="3" applyFont="1" applyFill="1" applyBorder="1" applyAlignment="1" applyProtection="1">
      <alignment horizontal="left" vertical="center" wrapText="1" indent="1"/>
    </xf>
    <xf numFmtId="4" fontId="6" fillId="5" borderId="6" xfId="3" applyNumberFormat="1" applyFont="1" applyFill="1" applyBorder="1" applyAlignment="1" applyProtection="1">
      <alignment horizontal="right" vertical="center"/>
    </xf>
    <xf numFmtId="4" fontId="6" fillId="5" borderId="6" xfId="4" applyNumberFormat="1" applyFont="1" applyFill="1" applyBorder="1" applyAlignment="1" applyProtection="1">
      <alignment vertical="center"/>
    </xf>
    <xf numFmtId="4" fontId="6" fillId="5" borderId="37" xfId="4" applyNumberFormat="1" applyFont="1" applyFill="1" applyBorder="1" applyAlignment="1" applyProtection="1">
      <alignment vertical="center"/>
    </xf>
    <xf numFmtId="0" fontId="6" fillId="0" borderId="28" xfId="3" applyFont="1" applyFill="1" applyBorder="1" applyAlignment="1" applyProtection="1">
      <alignment horizontal="left" vertical="center" wrapText="1" indent="1"/>
    </xf>
    <xf numFmtId="49" fontId="9" fillId="8" borderId="38" xfId="5" applyNumberFormat="1" applyFont="1" applyFill="1" applyBorder="1" applyAlignment="1" applyProtection="1">
      <alignment horizontal="left" vertical="center"/>
    </xf>
    <xf numFmtId="0" fontId="9" fillId="8" borderId="3" xfId="5" applyFont="1" applyFill="1" applyBorder="1" applyAlignment="1" applyProtection="1">
      <alignment horizontal="left" vertical="center"/>
    </xf>
    <xf numFmtId="0" fontId="9" fillId="8" borderId="39" xfId="5" applyFont="1" applyFill="1" applyBorder="1" applyAlignment="1" applyProtection="1">
      <alignment horizontal="left" vertical="center"/>
    </xf>
    <xf numFmtId="4" fontId="6" fillId="2" borderId="29" xfId="3" applyNumberFormat="1" applyFont="1" applyFill="1" applyBorder="1" applyAlignment="1" applyProtection="1">
      <alignment horizontal="right" vertical="center"/>
    </xf>
    <xf numFmtId="0" fontId="6" fillId="2" borderId="5" xfId="3" applyFont="1" applyFill="1" applyBorder="1" applyAlignment="1" applyProtection="1">
      <alignment horizontal="left" vertical="center" wrapText="1" indent="1"/>
    </xf>
    <xf numFmtId="49" fontId="6" fillId="0" borderId="40" xfId="3" applyNumberFormat="1" applyFont="1" applyBorder="1" applyAlignment="1" applyProtection="1">
      <alignment horizontal="center" vertical="center"/>
    </xf>
    <xf numFmtId="0" fontId="11" fillId="0" borderId="41" xfId="3" applyFont="1" applyBorder="1" applyAlignment="1" applyProtection="1">
      <alignment vertical="center" wrapText="1"/>
    </xf>
    <xf numFmtId="4" fontId="6" fillId="6" borderId="41" xfId="3" applyNumberFormat="1" applyFont="1" applyFill="1" applyBorder="1" applyAlignment="1" applyProtection="1">
      <alignment horizontal="right" vertical="center"/>
    </xf>
    <xf numFmtId="4" fontId="6" fillId="6" borderId="42" xfId="3" applyNumberFormat="1" applyFont="1" applyFill="1" applyBorder="1" applyAlignment="1" applyProtection="1">
      <alignment horizontal="right" vertical="center"/>
    </xf>
    <xf numFmtId="4" fontId="6" fillId="6" borderId="43" xfId="3" applyNumberFormat="1" applyFont="1" applyFill="1" applyBorder="1" applyAlignment="1" applyProtection="1">
      <alignment horizontal="right" vertical="center"/>
    </xf>
    <xf numFmtId="0" fontId="6" fillId="0" borderId="44" xfId="3" applyFont="1" applyBorder="1" applyAlignment="1" applyProtection="1">
      <alignment vertical="center" wrapText="1"/>
    </xf>
    <xf numFmtId="0" fontId="12" fillId="2" borderId="1" xfId="5" applyFont="1" applyFill="1" applyBorder="1" applyAlignment="1" applyProtection="1">
      <alignment horizontal="center" vertical="center"/>
    </xf>
    <xf numFmtId="0" fontId="6" fillId="6" borderId="5" xfId="3" applyNumberFormat="1" applyFont="1" applyFill="1" applyBorder="1" applyAlignment="1" applyProtection="1">
      <alignment horizontal="left" vertical="center" wrapText="1" indent="2"/>
    </xf>
    <xf numFmtId="0" fontId="8" fillId="8" borderId="3" xfId="5" applyFont="1" applyFill="1" applyBorder="1" applyAlignment="1" applyProtection="1">
      <alignment horizontal="left" vertical="center"/>
    </xf>
    <xf numFmtId="4" fontId="6" fillId="2" borderId="28" xfId="4" applyNumberFormat="1" applyFont="1" applyFill="1" applyBorder="1" applyAlignment="1" applyProtection="1">
      <alignment vertical="center"/>
    </xf>
    <xf numFmtId="0" fontId="11" fillId="0" borderId="2" xfId="3" applyFont="1" applyBorder="1" applyAlignment="1" applyProtection="1">
      <alignment vertical="center" wrapText="1"/>
    </xf>
    <xf numFmtId="4" fontId="6" fillId="6" borderId="2" xfId="3" applyNumberFormat="1" applyFont="1" applyFill="1" applyBorder="1" applyAlignment="1" applyProtection="1">
      <alignment horizontal="right" vertical="center"/>
    </xf>
    <xf numFmtId="4" fontId="6" fillId="6" borderId="34" xfId="3" applyNumberFormat="1" applyFont="1" applyFill="1" applyBorder="1" applyAlignment="1" applyProtection="1">
      <alignment horizontal="right" vertical="center"/>
    </xf>
    <xf numFmtId="4" fontId="6" fillId="6" borderId="35" xfId="3" applyNumberFormat="1" applyFont="1" applyFill="1" applyBorder="1" applyAlignment="1" applyProtection="1">
      <alignment horizontal="right" vertical="center"/>
    </xf>
    <xf numFmtId="0" fontId="4" fillId="5" borderId="20" xfId="3" applyFont="1" applyFill="1" applyBorder="1" applyAlignment="1" applyProtection="1">
      <alignment horizontal="left" vertical="center" indent="11"/>
    </xf>
    <xf numFmtId="0" fontId="4" fillId="5" borderId="21" xfId="3" applyFont="1" applyFill="1" applyBorder="1" applyAlignment="1" applyProtection="1">
      <alignment horizontal="left" vertical="center" indent="11"/>
    </xf>
    <xf numFmtId="0" fontId="4" fillId="5" borderId="22" xfId="3" applyFont="1" applyFill="1" applyBorder="1" applyAlignment="1" applyProtection="1">
      <alignment horizontal="left" vertical="center" indent="11"/>
    </xf>
    <xf numFmtId="49" fontId="6" fillId="0" borderId="45" xfId="3" applyNumberFormat="1" applyFont="1" applyBorder="1" applyAlignment="1" applyProtection="1">
      <alignment horizontal="center" vertical="center"/>
    </xf>
    <xf numFmtId="0" fontId="6" fillId="0" borderId="46" xfId="3" applyFont="1" applyBorder="1" applyAlignment="1" applyProtection="1">
      <alignment horizontal="left" vertical="center" wrapText="1"/>
    </xf>
    <xf numFmtId="4" fontId="6" fillId="6" borderId="46" xfId="3" applyNumberFormat="1" applyFont="1" applyFill="1" applyBorder="1" applyAlignment="1" applyProtection="1">
      <alignment horizontal="right" vertical="center"/>
    </xf>
    <xf numFmtId="0" fontId="6" fillId="0" borderId="34" xfId="3" applyFont="1" applyBorder="1" applyAlignment="1" applyProtection="1">
      <alignment horizontal="left" vertical="center" wrapText="1"/>
    </xf>
    <xf numFmtId="0" fontId="6" fillId="0" borderId="25" xfId="3" applyFont="1" applyBorder="1" applyAlignment="1" applyProtection="1">
      <alignment horizontal="left" vertical="center" wrapText="1"/>
    </xf>
    <xf numFmtId="4" fontId="6" fillId="6" borderId="47" xfId="3" applyNumberFormat="1" applyFont="1" applyFill="1" applyBorder="1" applyAlignment="1" applyProtection="1">
      <alignment horizontal="right" vertical="center"/>
    </xf>
    <xf numFmtId="4" fontId="6" fillId="6" borderId="48" xfId="3" applyNumberFormat="1" applyFont="1" applyFill="1" applyBorder="1" applyAlignment="1" applyProtection="1">
      <alignment horizontal="right" vertical="center"/>
    </xf>
    <xf numFmtId="49" fontId="9" fillId="8" borderId="36" xfId="5" applyNumberFormat="1" applyFont="1" applyFill="1" applyBorder="1" applyAlignment="1" applyProtection="1">
      <alignment horizontal="left" vertical="center"/>
    </xf>
    <xf numFmtId="0" fontId="9" fillId="8" borderId="6" xfId="5" applyFont="1" applyFill="1" applyBorder="1" applyAlignment="1" applyProtection="1">
      <alignment horizontal="left" vertical="center"/>
    </xf>
    <xf numFmtId="0" fontId="9" fillId="8" borderId="37" xfId="5" applyFont="1" applyFill="1" applyBorder="1" applyAlignment="1" applyProtection="1">
      <alignment horizontal="left" vertical="center"/>
    </xf>
    <xf numFmtId="49" fontId="9" fillId="8" borderId="49" xfId="5" applyNumberFormat="1" applyFont="1" applyFill="1" applyBorder="1" applyAlignment="1" applyProtection="1">
      <alignment horizontal="left" vertical="center"/>
    </xf>
    <xf numFmtId="0" fontId="9" fillId="8" borderId="50" xfId="5" applyFont="1" applyFill="1" applyBorder="1" applyAlignment="1" applyProtection="1">
      <alignment horizontal="left" vertical="center"/>
    </xf>
    <xf numFmtId="0" fontId="9" fillId="8" borderId="51" xfId="5" applyFont="1" applyFill="1" applyBorder="1" applyAlignment="1" applyProtection="1">
      <alignment horizontal="left" vertical="center"/>
    </xf>
    <xf numFmtId="0" fontId="6" fillId="0" borderId="28" xfId="3" applyFont="1" applyFill="1" applyBorder="1" applyAlignment="1" applyProtection="1">
      <alignment horizontal="left" vertical="center" wrapText="1"/>
    </xf>
    <xf numFmtId="0" fontId="2" fillId="0" borderId="8" xfId="2" applyFont="1" applyFill="1" applyBorder="1" applyProtection="1"/>
    <xf numFmtId="0" fontId="6" fillId="0" borderId="25" xfId="3" applyFont="1" applyFill="1" applyBorder="1" applyAlignment="1" applyProtection="1">
      <alignment horizontal="left" vertical="center" wrapText="1"/>
    </xf>
    <xf numFmtId="0" fontId="8" fillId="8" borderId="50" xfId="5" applyFont="1" applyFill="1" applyBorder="1" applyAlignment="1" applyProtection="1">
      <alignment horizontal="left" vertical="center"/>
    </xf>
    <xf numFmtId="0" fontId="2" fillId="2" borderId="44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 wrapText="1"/>
    </xf>
    <xf numFmtId="0" fontId="2" fillId="2" borderId="31" xfId="2" applyFont="1" applyFill="1" applyBorder="1" applyProtection="1"/>
    <xf numFmtId="0" fontId="2" fillId="2" borderId="52" xfId="2" applyFont="1" applyFill="1" applyBorder="1" applyAlignment="1" applyProtection="1">
      <alignment vertical="center"/>
    </xf>
    <xf numFmtId="0" fontId="2" fillId="0" borderId="0" xfId="2" applyFont="1" applyAlignment="1" applyProtection="1">
      <alignment vertical="center" wrapText="1"/>
    </xf>
  </cellXfs>
  <cellStyles count="6">
    <cellStyle name="Гиперссылка" xfId="5" builtinId="8"/>
    <cellStyle name="Обычный" xfId="0" builtinId="0"/>
    <cellStyle name="Обычный_Копия Факт по месяцам - сети (на оформление)" xfId="2"/>
    <cellStyle name="Обычный_Котёл Сети" xfId="3"/>
    <cellStyle name="Обычный_Котёл Сети_Форма 46 - передача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41;&#1080;&#1059;&#1069;&#1069;/&#1054;&#1090;&#1095;&#1077;&#1090;&#1099;%20&#1087;&#1088;&#1086;&#1095;&#1080;&#1077;%2019/4%20&#1092;.46,%2023-&#1053;/&#1055;&#1077;&#1088;&#1077;&#1076;&#1072;&#1095;&#1072;%20&#1058;&#1069;&#1050;/KOTEL.NET.FACT.5.72%20-2019%20&#1043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</sheetNames>
    <sheetDataSet>
      <sheetData sheetId="0">
        <row r="2">
          <cell r="O2" t="str">
            <v>Версия 2.0</v>
          </cell>
        </row>
      </sheetData>
      <sheetData sheetId="1">
        <row r="8">
          <cell r="F8">
            <v>2019</v>
          </cell>
          <cell r="G8" t="str">
            <v>Год</v>
          </cell>
        </row>
      </sheetData>
      <sheetData sheetId="2"/>
      <sheetData sheetId="3"/>
      <sheetData sheetId="4"/>
      <sheetData sheetId="5"/>
      <sheetData sheetId="6">
        <row r="2">
          <cell r="C2">
            <v>2008</v>
          </cell>
          <cell r="D2" t="str">
            <v>Январь</v>
          </cell>
          <cell r="E2" t="str">
            <v>да</v>
          </cell>
        </row>
        <row r="3">
          <cell r="C3">
            <v>2009</v>
          </cell>
          <cell r="D3" t="str">
            <v>Февраль</v>
          </cell>
          <cell r="E3" t="str">
            <v>нет</v>
          </cell>
        </row>
        <row r="4">
          <cell r="C4">
            <v>2010</v>
          </cell>
          <cell r="D4" t="str">
            <v>Март</v>
          </cell>
        </row>
        <row r="5">
          <cell r="C5">
            <v>2011</v>
          </cell>
          <cell r="D5" t="str">
            <v>Апрель</v>
          </cell>
        </row>
        <row r="6">
          <cell r="C6">
            <v>2012</v>
          </cell>
          <cell r="D6" t="str">
            <v>Май</v>
          </cell>
        </row>
        <row r="7">
          <cell r="C7">
            <v>2013</v>
          </cell>
          <cell r="D7" t="str">
            <v>Июнь</v>
          </cell>
        </row>
        <row r="8">
          <cell r="C8">
            <v>2014</v>
          </cell>
          <cell r="D8" t="str">
            <v>Июль</v>
          </cell>
        </row>
        <row r="9">
          <cell r="C9">
            <v>2015</v>
          </cell>
          <cell r="D9" t="str">
            <v>Август</v>
          </cell>
        </row>
        <row r="10">
          <cell r="C10">
            <v>2016</v>
          </cell>
          <cell r="D10" t="str">
            <v>Сентябрь</v>
          </cell>
        </row>
        <row r="11">
          <cell r="C11">
            <v>2017</v>
          </cell>
          <cell r="D11" t="str">
            <v>Октябрь</v>
          </cell>
        </row>
        <row r="12">
          <cell r="C12">
            <v>2018</v>
          </cell>
          <cell r="D12" t="str">
            <v>Ноябрь</v>
          </cell>
        </row>
        <row r="13">
          <cell r="C13">
            <v>2019</v>
          </cell>
          <cell r="D13" t="str">
            <v>Декабрь</v>
          </cell>
        </row>
        <row r="14">
          <cell r="D14" t="str">
            <v>Год</v>
          </cell>
        </row>
      </sheetData>
      <sheetData sheetId="7">
        <row r="265">
          <cell r="A265" t="str">
            <v>"Аэропорт Белоярский"</v>
          </cell>
          <cell r="H265" t="str">
            <v>"Центральный" - филиал ОАО "Оборонэнергосбыт"</v>
          </cell>
          <cell r="X265" t="str">
            <v>ЗАО Нижневартовская ГРЭС</v>
          </cell>
        </row>
        <row r="266">
          <cell r="A266" t="str">
            <v>"Кондинский комплексный лесопромышленный комбинат"</v>
          </cell>
          <cell r="H266" t="str">
            <v>АУ ЯНАО "Ямалтур"</v>
          </cell>
          <cell r="X266" t="str">
            <v>Казымская ГТЭС ОАО "Передвижная энергетика"</v>
          </cell>
        </row>
        <row r="267">
          <cell r="A267" t="str">
            <v>АУ ЯНАО "Ямалтур"</v>
          </cell>
          <cell r="H267" t="str">
            <v>ЗАО "Дирекция по энергообеспечению Восточного промузла"</v>
          </cell>
          <cell r="X267" t="str">
            <v>МПП ЖКХ МО г. Лабытнанги "Ямал"</v>
          </cell>
        </row>
        <row r="268">
          <cell r="A268" t="str">
            <v>ЗАО " Тюменский приборостроительный завод"</v>
          </cell>
          <cell r="H268" t="str">
            <v>ЗАО "ЕЭСнК"</v>
          </cell>
          <cell r="X268" t="str">
            <v>ОАО "Газтурбосервис"</v>
          </cell>
        </row>
        <row r="269">
          <cell r="A269" t="str">
            <v>ЗАО "Птицефабрика "Боровская"</v>
          </cell>
          <cell r="H269" t="str">
            <v>МП "Белоярское ПП ЖКХ"</v>
          </cell>
          <cell r="X269" t="str">
            <v>ОАО "ОГК-4"</v>
          </cell>
        </row>
        <row r="270">
          <cell r="A270" t="str">
            <v>ЗАО "Пышмаавтодор</v>
          </cell>
          <cell r="H270" t="str">
            <v>МП "Горковское ЖКХ"</v>
          </cell>
          <cell r="X270" t="str">
            <v>ОАО "ОГК-4" филиал Сургутская ГРЭС-2</v>
          </cell>
        </row>
        <row r="271">
          <cell r="A271" t="str">
            <v>ЗАО "Сибэнергокомплектмонтаж"</v>
          </cell>
          <cell r="H271" t="str">
            <v>МП "ГЭС" г. Ханты-Мансийск"</v>
          </cell>
          <cell r="X271" t="str">
            <v>ОАО "Фортум"</v>
          </cell>
        </row>
        <row r="272">
          <cell r="A272" t="str">
            <v>МП "Белоярское ПП ЖКХ"</v>
          </cell>
          <cell r="H272" t="str">
            <v>МП "Мужевское ЖКХ"</v>
          </cell>
          <cell r="X272" t="str">
            <v>ОАО "Югорская Генерирующая Компания""</v>
          </cell>
        </row>
        <row r="273">
          <cell r="A273" t="str">
            <v>МП "Горковское ЖКХ"</v>
          </cell>
          <cell r="H273" t="str">
            <v>МП "Овгортское ЖКХ"</v>
          </cell>
          <cell r="X273" t="str">
            <v>ООО "Газпром добыча Ямбург"</v>
          </cell>
        </row>
        <row r="274">
          <cell r="A274" t="str">
            <v>МП "ГЭС" г. Ханты-Мансийск"</v>
          </cell>
          <cell r="H274" t="str">
            <v>МП "Панаевское ЖКХ"</v>
          </cell>
          <cell r="X274" t="str">
            <v>ООО "НоваЭнерго"</v>
          </cell>
        </row>
        <row r="275">
          <cell r="A275" t="str">
            <v>МП "Мужевское ЖКХ"</v>
          </cell>
          <cell r="H275" t="str">
            <v>МП "Салехардэнерго"</v>
          </cell>
          <cell r="X275" t="str">
            <v>ООО "Фотон"</v>
          </cell>
        </row>
        <row r="276">
          <cell r="A276" t="str">
            <v>МП "Овгортское ЖКХ"</v>
          </cell>
          <cell r="H276" t="str">
            <v>МП "Ямалгаз"</v>
          </cell>
          <cell r="X276" t="str">
            <v>ООО "Ямбурггаздобыча"</v>
          </cell>
        </row>
        <row r="277">
          <cell r="A277" t="str">
            <v>МП "Панаевское ЖКХ"</v>
          </cell>
          <cell r="H277" t="str">
            <v>МП ЖКХ "Каскад"</v>
          </cell>
          <cell r="X277" t="str">
            <v>Территориальное управление №1 Уральского филиала ОАО "Ростелеком"</v>
          </cell>
        </row>
        <row r="278">
          <cell r="A278" t="str">
            <v>МП "Салехардэнерго"</v>
          </cell>
          <cell r="H278" t="str">
            <v>МП ЖКХ "Энергия"</v>
          </cell>
          <cell r="X278" t="str">
            <v>Уренгойская ГТЭС ОАО "Передвижная энергетика"</v>
          </cell>
        </row>
        <row r="279">
          <cell r="A279" t="str">
            <v>МП "Ямалгаз"</v>
          </cell>
          <cell r="H279" t="str">
            <v>МУП "Пуровские электрические сети"</v>
          </cell>
          <cell r="X279" t="str">
            <v>Филиал ОАО "ОГК-1" Уренгойская ГРЭС</v>
          </cell>
        </row>
        <row r="280">
          <cell r="A280" t="str">
            <v>МП ЖКХ "Каскад"</v>
          </cell>
          <cell r="H280" t="str">
            <v>МУП "Тазовскэнерго"</v>
          </cell>
          <cell r="X280" t="str">
            <v>Филиал ОАО "ОГК-2" - Сургутская ГРЭС-1</v>
          </cell>
        </row>
        <row r="281">
          <cell r="A281" t="str">
            <v>МП ЖКХ "Энергия"</v>
          </cell>
          <cell r="H281" t="str">
            <v>МУП "Управление энергоснабжения и инженерных сетей"</v>
          </cell>
        </row>
        <row r="282">
          <cell r="A282" t="str">
            <v>МУП "Губкинские городские электрические сети"</v>
          </cell>
          <cell r="H282" t="str">
            <v>МЯПП ЖКХ</v>
          </cell>
        </row>
        <row r="283">
          <cell r="A283" t="str">
            <v>МУП "Муравленковское предприятие городских электрических сетей"</v>
          </cell>
          <cell r="H283" t="str">
            <v>Ноябрьский филиал ОАО "Северная энергетическая компания"</v>
          </cell>
        </row>
        <row r="284">
          <cell r="A284" t="str">
            <v>МУП "Производственное  ремонтно-эксплуатационное предприятие"</v>
          </cell>
          <cell r="H284" t="str">
            <v>ОАО " Ютэйр "</v>
          </cell>
        </row>
        <row r="285">
          <cell r="A285" t="str">
            <v>МУП "Пуровские электрические сети"</v>
          </cell>
          <cell r="H285" t="str">
            <v>ОАО "Газпромнефть-Ноябрьскнефтегаз"</v>
          </cell>
        </row>
        <row r="286">
          <cell r="A286" t="str">
            <v>МУП "Сургутские районные электрические сети" МО Сургутский район</v>
          </cell>
          <cell r="H286" t="str">
            <v>ОАО "Межрегионэнергосбыт"</v>
          </cell>
        </row>
        <row r="287">
          <cell r="A287" t="str">
            <v>МУП "Тазовскэнерго"</v>
          </cell>
          <cell r="H287" t="str">
            <v>ОАО "Новоуренгойская энергосбытовая компания"</v>
          </cell>
        </row>
        <row r="288">
          <cell r="A288" t="str">
            <v>МУП "Теплоэнергоремонт"</v>
          </cell>
          <cell r="H288" t="str">
            <v>ОАО "Передвижная энергетика" ПЭС "Лабытнанги"</v>
          </cell>
        </row>
        <row r="289">
          <cell r="A289" t="str">
            <v>МУП "Управление энергоснабжения и инженерных сетей"</v>
          </cell>
          <cell r="H289" t="str">
            <v>ОАО "Северная энергетическая компания"</v>
          </cell>
        </row>
        <row r="290">
          <cell r="A290" t="str">
            <v>МУП ЖКХ "Лимбей"</v>
          </cell>
          <cell r="H290" t="str">
            <v>ОАО "Сибурэнергоменеджмент"</v>
          </cell>
        </row>
        <row r="291">
          <cell r="A291" t="str">
            <v>МЯПП ЖКХ</v>
          </cell>
          <cell r="H291" t="str">
            <v>ОАО "Тюменская энергосбытовая компания"</v>
          </cell>
        </row>
        <row r="292">
          <cell r="A292" t="str">
            <v>Надымский филиал ОАО "Северная энергетическая компания"</v>
          </cell>
          <cell r="H292" t="str">
            <v>ОАО "Тюменьэнергосбыт"</v>
          </cell>
        </row>
        <row r="293">
          <cell r="A293" t="str">
            <v>Ноябрьский филиал ОАО "Аэропорт Сургут"</v>
          </cell>
          <cell r="H293" t="str">
            <v>ОАО "Харп-Энерго-Газ"</v>
          </cell>
        </row>
        <row r="294">
          <cell r="A294" t="str">
            <v>ОAO  "Авиакомпания "ЮТэйр"</v>
          </cell>
          <cell r="H294" t="str">
            <v>ОАО "ЮТЭК"</v>
          </cell>
        </row>
        <row r="295">
          <cell r="A295" t="str">
            <v>ОАО  "ЮТЭК - Нижневартовский район"</v>
          </cell>
          <cell r="H295" t="str">
            <v>Общество с ограниченной ответственностью "РН-Энерго"</v>
          </cell>
        </row>
        <row r="296">
          <cell r="A296" t="str">
            <v>ОАО  "ЮТЭК-Нягань"</v>
          </cell>
          <cell r="H296" t="str">
            <v>ООО "Белэнерго"</v>
          </cell>
        </row>
        <row r="297">
          <cell r="A297" t="str">
            <v>ОАО " Ютэйр "</v>
          </cell>
          <cell r="H297" t="str">
            <v>ООО "Геолог-Инвест"</v>
          </cell>
        </row>
        <row r="298">
          <cell r="A298" t="str">
            <v>ОАО "28 электрическая сеть"</v>
          </cell>
          <cell r="H298" t="str">
            <v>ООО "Независимое энергосбытовое предприятие"</v>
          </cell>
        </row>
        <row r="299">
          <cell r="A299" t="str">
            <v>ОАО "Аэропорт Рощино"</v>
          </cell>
          <cell r="H299" t="str">
            <v>ООО "Нижневартовская энергосбытовая компания"</v>
          </cell>
        </row>
        <row r="300">
          <cell r="A300" t="str">
            <v>ОАО "Аэропорт Сургут"</v>
          </cell>
          <cell r="H300" t="str">
            <v>ООО "Ныдинское"</v>
          </cell>
        </row>
        <row r="301">
          <cell r="A301" t="str">
            <v>ОАО "Аэропорт Урай"</v>
          </cell>
          <cell r="H301" t="str">
            <v>ООО "Прогресс"</v>
          </cell>
        </row>
        <row r="302">
          <cell r="A302" t="str">
            <v>ОАО "Варьеганэнергонефть"</v>
          </cell>
          <cell r="H302" t="str">
            <v>ООО "Промэнергосбыт"</v>
          </cell>
        </row>
        <row r="303">
          <cell r="A303" t="str">
            <v>ОАО "Вынгапуровский тепловодоканал"</v>
          </cell>
          <cell r="H303" t="str">
            <v>ООО "Ратта"</v>
          </cell>
        </row>
        <row r="304">
          <cell r="A304" t="str">
            <v>ОАО "Городские электрические сети" г.Нижневартовск</v>
          </cell>
          <cell r="H304" t="str">
            <v>ООО "РУСЭНЕРГОСБЫТ"</v>
          </cell>
        </row>
        <row r="305">
          <cell r="A305" t="str">
            <v>ОАО "ГЭС" г. Мегион</v>
          </cell>
          <cell r="H305" t="str">
            <v>ООО "Самбургские электрические сети"</v>
          </cell>
        </row>
        <row r="306">
          <cell r="A306" t="str">
            <v>ОАО "Заводоуковский машиностроительный завод"</v>
          </cell>
          <cell r="H306" t="str">
            <v>ООО "Сургутская энергосбытовая компания"</v>
          </cell>
        </row>
        <row r="307">
          <cell r="A307" t="str">
            <v>ОАО "Нижневартовское нефтегазодобывающее предприятие"</v>
          </cell>
          <cell r="H307" t="str">
            <v>ООО "ТД "Энергосервис"</v>
          </cell>
        </row>
        <row r="308">
          <cell r="A308" t="str">
            <v>ОАО "Новоуренгойский объединенный авиаотряд"</v>
          </cell>
          <cell r="H308" t="str">
            <v>ООО "Торговый Дом "Энергосервис"</v>
          </cell>
        </row>
        <row r="309">
          <cell r="A309" t="str">
            <v>ОАО "Передвижная энергетика" ПЭС "Лабытнанги"</v>
          </cell>
          <cell r="H309" t="str">
            <v>ООО "Электростройизмерения"</v>
          </cell>
        </row>
        <row r="310">
          <cell r="A310" t="str">
            <v>ОАО "Пойковские электрические сети"</v>
          </cell>
          <cell r="H310" t="str">
            <v>ООО "Энергетическая компания "Урал Промышленный - Урал Полярный"</v>
          </cell>
        </row>
        <row r="311">
          <cell r="A311" t="str">
            <v>ОАО "РГЭС"</v>
          </cell>
          <cell r="H311" t="str">
            <v>ООО "Энергосбытовая компания Черногорэнерго"</v>
          </cell>
        </row>
        <row r="312">
          <cell r="A312" t="str">
            <v>ОАО "Самотлорнефтегаз"</v>
          </cell>
          <cell r="H312" t="str">
            <v>ООО "Ямалтрансэнергосервис"</v>
          </cell>
        </row>
        <row r="313">
          <cell r="A313" t="str">
            <v>ОАО "Сибнефтепровод"</v>
          </cell>
          <cell r="H313" t="str">
            <v>ООО "Ямал-Энерго"</v>
          </cell>
        </row>
        <row r="314">
          <cell r="A314" t="str">
            <v>ОАО "Сургутнефтегаз"</v>
          </cell>
          <cell r="H314" t="str">
            <v>ООО ГЖКП "Энергия"</v>
          </cell>
        </row>
        <row r="315">
          <cell r="A315" t="str">
            <v>ОАО "СУЭНКО"</v>
          </cell>
          <cell r="H315" t="str">
            <v>ООО ЭК "Тепло-Водо-Электро-Сервис"</v>
          </cell>
        </row>
        <row r="316">
          <cell r="A316" t="str">
            <v>ОАО "Тюменский завод медицинского оборудования и инструментов"</v>
          </cell>
          <cell r="H316" t="str">
            <v>ООО Энергосбытовая компания "Аган",г.Радужный</v>
          </cell>
        </row>
        <row r="317">
          <cell r="A317" t="str">
            <v>ОАО "Тюменьэнерго"</v>
          </cell>
          <cell r="H317" t="str">
            <v>РЭУ  ОАО "Запсибгазпром"</v>
          </cell>
        </row>
        <row r="318">
          <cell r="A318" t="str">
            <v>ОАО "Уренгойгорэлектросеть"</v>
          </cell>
          <cell r="H318" t="str">
            <v>СМП ЖКХ "Ямал"</v>
          </cell>
        </row>
        <row r="319">
          <cell r="A319" t="str">
            <v>ОАО "Уренгойтрубопроводстрой"</v>
          </cell>
          <cell r="H319" t="str">
            <v>Тазовский филиал ОАО "Аэропорт Сургут"</v>
          </cell>
        </row>
        <row r="320">
          <cell r="A320" t="str">
            <v>ОАО "Харп-Энерго-Газ"</v>
          </cell>
          <cell r="H320" t="str">
            <v>Филиал "Севербургаз" ООО "Газпром бурение"</v>
          </cell>
        </row>
        <row r="321">
          <cell r="A321" t="str">
            <v>ОАО "Черногорэнерго"</v>
          </cell>
          <cell r="H321" t="str">
            <v>Ямальское ГПУ ООО "Газпром добыча Надым"</v>
          </cell>
        </row>
        <row r="322">
          <cell r="A322" t="str">
            <v>ОАО "Элек"</v>
          </cell>
        </row>
        <row r="323">
          <cell r="A323" t="str">
            <v>ОАО "Энергия"</v>
          </cell>
        </row>
        <row r="324">
          <cell r="A324" t="str">
            <v>ОАО "Энерго-Газ-Ноябрьск"</v>
          </cell>
        </row>
        <row r="325">
          <cell r="A325" t="str">
            <v>ОАО "Юго-Запад транснефтепродукт" (филиал ОАО "Юго-Запад транснефтепродукт" ЛПДС "Стальной Конь")</v>
          </cell>
        </row>
        <row r="326">
          <cell r="A326" t="str">
            <v>ОАО "ЮТЭК - Пыть-Ях"</v>
          </cell>
        </row>
        <row r="327">
          <cell r="A327" t="str">
            <v>ОАО "ЮТЭК- Березово"</v>
          </cell>
        </row>
        <row r="328">
          <cell r="A328" t="str">
            <v>ОАО "ЮТЭК-Белоярский"</v>
          </cell>
        </row>
        <row r="329">
          <cell r="A329" t="str">
            <v>ОАО "ЮТЭК-Когалым"</v>
          </cell>
        </row>
        <row r="330">
          <cell r="A330" t="str">
            <v>ОАО "ЮТЭК-Кода"</v>
          </cell>
        </row>
        <row r="331">
          <cell r="A331" t="str">
            <v>ОАО "ЮТЭК-Конда"</v>
          </cell>
        </row>
        <row r="332">
          <cell r="A332" t="str">
            <v>ОАО "ЮТЭК-Лангепас"</v>
          </cell>
        </row>
        <row r="333">
          <cell r="A333" t="str">
            <v>ОАО "ЮТЭК-Нефтеюганск"</v>
          </cell>
        </row>
        <row r="334">
          <cell r="A334" t="str">
            <v>ОАО "ЮТЭК-Покачи"</v>
          </cell>
        </row>
        <row r="335">
          <cell r="A335" t="str">
            <v>ОАО "ЮТЭК-Региональные сети"</v>
          </cell>
        </row>
        <row r="336">
          <cell r="A336" t="str">
            <v>ОАО "ЮТЭК-Ханты-Мансийский район"</v>
          </cell>
        </row>
        <row r="337">
          <cell r="A337" t="str">
            <v>ОАО "ЮТЭК-Энергия" г. Урай</v>
          </cell>
        </row>
        <row r="338">
          <cell r="A338" t="str">
            <v>ОАО "ЮТЭК-Югорск"</v>
          </cell>
        </row>
        <row r="339">
          <cell r="A339" t="str">
            <v>ОАО "Ямальская железнодорожная компания"</v>
          </cell>
        </row>
        <row r="340">
          <cell r="A340" t="str">
            <v>ОАО ТТК "КРОСНО"</v>
          </cell>
        </row>
        <row r="341">
          <cell r="A341" t="str">
            <v>ООО "Агропромэнергия"</v>
          </cell>
        </row>
        <row r="342">
          <cell r="A342" t="str">
            <v>ООО "Аэропорт Советский"</v>
          </cell>
        </row>
        <row r="343">
          <cell r="A343" t="str">
            <v>ООО "Белозерный газоперерабатывающий комплекс"</v>
          </cell>
        </row>
        <row r="344">
          <cell r="A344" t="str">
            <v>ООО "Белэнерго"</v>
          </cell>
        </row>
        <row r="345">
          <cell r="A345" t="str">
            <v>ООО "Бином"</v>
          </cell>
        </row>
        <row r="346">
          <cell r="A346" t="str">
            <v>ООО "Газпром добыча Ноябрьск"</v>
          </cell>
        </row>
        <row r="347">
          <cell r="A347" t="str">
            <v>ООО "Газпром переработка"</v>
          </cell>
        </row>
        <row r="348">
          <cell r="A348" t="str">
            <v>ООО "Газпром трансгаз Сургут"</v>
          </cell>
        </row>
        <row r="349">
          <cell r="A349" t="str">
            <v>ООО "Газпром энерго", Сургутский филиал</v>
          </cell>
        </row>
        <row r="350">
          <cell r="A350" t="str">
            <v>ООО "Газтеплоэнергоремонт"</v>
          </cell>
        </row>
        <row r="351">
          <cell r="A351" t="str">
            <v>ООО "Геолог-Инвест"</v>
          </cell>
        </row>
        <row r="352">
          <cell r="A352" t="str">
            <v>ООО "ДОК-Энерго"</v>
          </cell>
        </row>
        <row r="353">
          <cell r="A353" t="str">
            <v>ООО "ДСК-Энерго"</v>
          </cell>
        </row>
        <row r="354">
          <cell r="A354" t="str">
            <v>ООО "Западно-Малобалыкское"</v>
          </cell>
        </row>
        <row r="355">
          <cell r="A355" t="str">
            <v>ООО "ЛУКОЙЛ-ЭНЕРГОСЕТИ"</v>
          </cell>
        </row>
        <row r="356">
          <cell r="A356" t="str">
            <v>ООО "Луч-Электро"</v>
          </cell>
        </row>
        <row r="357">
          <cell r="A357" t="str">
            <v>ООО "Мегионэнергонефть"</v>
          </cell>
        </row>
        <row r="358">
          <cell r="A358" t="str">
            <v>ООО "Нижневартовский ГПК"</v>
          </cell>
        </row>
        <row r="359">
          <cell r="A359" t="str">
            <v>ООО "Ноябрьскэнергонефть"</v>
          </cell>
        </row>
        <row r="360">
          <cell r="A360" t="str">
            <v>ООО "Ныдинское"</v>
          </cell>
        </row>
        <row r="361">
          <cell r="A361" t="str">
            <v>ООО "Прогресс"</v>
          </cell>
        </row>
        <row r="362">
          <cell r="A362" t="str">
            <v>ООО "Ратта"</v>
          </cell>
        </row>
        <row r="363">
          <cell r="A363" t="str">
            <v>ООО "Ремэнергостройсервис"</v>
          </cell>
        </row>
        <row r="364">
          <cell r="A364" t="str">
            <v>ООО "РН - Юганскнефтегаз"</v>
          </cell>
        </row>
        <row r="365">
          <cell r="A365" t="str">
            <v>ООО "Самбургские электрические сети"</v>
          </cell>
        </row>
        <row r="366">
          <cell r="A366" t="str">
            <v>ООО "Северремприбор"</v>
          </cell>
        </row>
        <row r="367">
          <cell r="A367" t="str">
            <v>ООО "Сервисное предприятие "Нижневартовсктеплонефть"</v>
          </cell>
        </row>
        <row r="368">
          <cell r="A368" t="str">
            <v>ООО "Сетевая компания "Вектор"</v>
          </cell>
        </row>
        <row r="369">
          <cell r="A369" t="str">
            <v>ООО "Сибирская рыба"</v>
          </cell>
        </row>
        <row r="370">
          <cell r="A370" t="str">
            <v>ООО "Сибирь-Электро"</v>
          </cell>
        </row>
        <row r="371">
          <cell r="A371" t="str">
            <v>ООО "Сибтрансэлектро"</v>
          </cell>
        </row>
        <row r="372">
          <cell r="A372" t="str">
            <v>ООО "Статус"</v>
          </cell>
        </row>
        <row r="373">
          <cell r="A373" t="str">
            <v>ООО "Сургутские городские электрические сети"</v>
          </cell>
        </row>
        <row r="374">
          <cell r="A374" t="str">
            <v>ООО "Тарманское-Центральное"</v>
          </cell>
        </row>
        <row r="375">
          <cell r="A375" t="str">
            <v>ООО "Тобольск-Нефтехим"</v>
          </cell>
        </row>
        <row r="376">
          <cell r="A376" t="str">
            <v>ООО "Тобольскпромэнергосеть"</v>
          </cell>
        </row>
        <row r="377">
          <cell r="A377" t="str">
            <v>ООО "Тюменская нефтяная компания - Нягань"</v>
          </cell>
        </row>
        <row r="378">
          <cell r="A378" t="str">
            <v>ООО "Тюмень-Электросеть"</v>
          </cell>
        </row>
        <row r="379">
          <cell r="A379" t="str">
            <v>ООО "УК Запсибгазпром"</v>
          </cell>
        </row>
        <row r="380">
          <cell r="A380" t="str">
            <v>ООО "Управляющая компания - Тюменские моторостроители"</v>
          </cell>
        </row>
        <row r="381">
          <cell r="A381" t="str">
            <v>ООО "Электромонтажсетьстрой"</v>
          </cell>
        </row>
        <row r="382">
          <cell r="A382" t="str">
            <v>ООО "Электроспецстрой"</v>
          </cell>
        </row>
        <row r="383">
          <cell r="A383" t="str">
            <v>ООО "Электростройизмерения"</v>
          </cell>
        </row>
        <row r="384">
          <cell r="A384" t="str">
            <v>ООО "Элмон"</v>
          </cell>
        </row>
        <row r="385">
          <cell r="A385" t="str">
            <v>ООО "Энергия-2006"</v>
          </cell>
        </row>
        <row r="386">
          <cell r="A386" t="str">
            <v>ООО "Энергонефть Томск"</v>
          </cell>
        </row>
        <row r="387">
          <cell r="A387" t="str">
            <v>ООО "Энергосетьстрой"</v>
          </cell>
        </row>
        <row r="388">
          <cell r="A388" t="str">
            <v>ООО "Юграавиа"</v>
          </cell>
        </row>
        <row r="389">
          <cell r="A389" t="str">
            <v>ООО "Ямалтрансэнергосервис"</v>
          </cell>
        </row>
        <row r="390">
          <cell r="A390" t="str">
            <v>ООО "Ямал-Энерго"</v>
          </cell>
        </row>
        <row r="391">
          <cell r="A391" t="str">
            <v>ООО ГЖКП "Энергия"</v>
          </cell>
        </row>
        <row r="392">
          <cell r="A392" t="str">
            <v>ООО ЭК "Тепло-Водо-Электро-Сервис"</v>
          </cell>
        </row>
        <row r="393">
          <cell r="A393" t="str">
            <v>Открытое акционерное общество "Российские железные дороги" Свердловская железная дорога - филиал ОАО "РЖД", г.Екатеринбург</v>
          </cell>
        </row>
        <row r="394">
          <cell r="A394" t="str">
            <v>СМП ЖКХ "Ямал"</v>
          </cell>
        </row>
        <row r="395">
          <cell r="A395" t="str">
            <v>Тазовский филиал ОАО "Аэропорт Сургут"</v>
          </cell>
        </row>
        <row r="396">
          <cell r="A396" t="str">
            <v>ТСО "Пойковские ЭС"</v>
          </cell>
        </row>
        <row r="397">
          <cell r="A397" t="str">
            <v>Уренгойский филиал ООО "Газпром энерго"</v>
          </cell>
        </row>
        <row r="398">
          <cell r="A398" t="str">
            <v>Филиал "Севербургаз" ООО "Газпром бурение"</v>
          </cell>
        </row>
        <row r="399">
          <cell r="A399" t="str">
            <v>филиал ОАО "РЖД" - Свердловская ж.д. (Сургутская дистанция)</v>
          </cell>
        </row>
        <row r="400">
          <cell r="A400" t="str">
            <v>Филиал ОАО энергетики и электрификации "Тюменьэнерго" Ноябрьские электрические сети</v>
          </cell>
        </row>
        <row r="401">
          <cell r="A401" t="str">
            <v>Ямальское ГПУ ООО "Газпром добыча Надым"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31"/>
  </sheetPr>
  <dimension ref="A1:L138"/>
  <sheetViews>
    <sheetView showGridLines="0" tabSelected="1" topLeftCell="C7" zoomScale="85" zoomScaleNormal="85" workbookViewId="0">
      <selection activeCell="I36" sqref="I36"/>
    </sheetView>
  </sheetViews>
  <sheetFormatPr defaultColWidth="10.28515625" defaultRowHeight="11.25" x14ac:dyDescent="0.15"/>
  <cols>
    <col min="1" max="2" width="10.28515625" style="4" hidden="1" customWidth="1"/>
    <col min="3" max="3" width="9.85546875" style="11" customWidth="1"/>
    <col min="4" max="4" width="6.7109375" style="64" customWidth="1"/>
    <col min="5" max="5" width="60.7109375" style="127" customWidth="1"/>
    <col min="6" max="10" width="15.7109375" style="11" customWidth="1"/>
    <col min="11" max="12" width="2.7109375" style="11" customWidth="1"/>
    <col min="13" max="16384" width="10.28515625" style="11"/>
  </cols>
  <sheetData>
    <row r="1" spans="1:12" s="4" customFormat="1" hidden="1" x14ac:dyDescent="0.15">
      <c r="A1" s="1"/>
      <c r="B1" s="1"/>
      <c r="C1" s="1"/>
      <c r="D1" s="2"/>
      <c r="E1" s="3"/>
      <c r="F1" s="1"/>
      <c r="G1" s="1"/>
      <c r="H1" s="1"/>
      <c r="I1" s="1"/>
      <c r="J1" s="1"/>
      <c r="K1" s="1"/>
      <c r="L1" s="1"/>
    </row>
    <row r="2" spans="1:12" s="4" customFormat="1" hidden="1" x14ac:dyDescent="0.15">
      <c r="A2" s="1"/>
      <c r="B2" s="1"/>
      <c r="C2" s="1"/>
      <c r="D2" s="2"/>
      <c r="E2" s="3"/>
      <c r="F2" s="1"/>
      <c r="G2" s="1"/>
      <c r="H2" s="1"/>
      <c r="I2" s="1"/>
      <c r="J2" s="1"/>
      <c r="K2" s="1"/>
      <c r="L2" s="1"/>
    </row>
    <row r="3" spans="1:12" s="4" customFormat="1" hidden="1" x14ac:dyDescent="0.15">
      <c r="A3" s="1"/>
      <c r="B3" s="1"/>
      <c r="C3" s="1"/>
      <c r="D3" s="2"/>
      <c r="E3" s="3"/>
      <c r="F3" s="1"/>
      <c r="G3" s="1"/>
      <c r="H3" s="1"/>
      <c r="I3" s="1"/>
      <c r="J3" s="1"/>
      <c r="K3" s="1"/>
      <c r="L3" s="1"/>
    </row>
    <row r="4" spans="1:12" s="4" customFormat="1" hidden="1" x14ac:dyDescent="0.15">
      <c r="A4" s="1"/>
      <c r="B4" s="1"/>
      <c r="C4" s="1"/>
      <c r="D4" s="2"/>
      <c r="E4" s="3"/>
      <c r="F4" s="1"/>
      <c r="G4" s="1"/>
      <c r="H4" s="1"/>
      <c r="I4" s="1"/>
      <c r="J4" s="1"/>
      <c r="K4" s="1"/>
      <c r="L4" s="1"/>
    </row>
    <row r="5" spans="1:12" s="4" customFormat="1" hidden="1" x14ac:dyDescent="0.15">
      <c r="A5" s="1"/>
      <c r="B5" s="1"/>
      <c r="C5" s="1"/>
      <c r="D5" s="2"/>
      <c r="E5" s="3"/>
      <c r="F5" s="1"/>
      <c r="G5" s="1"/>
      <c r="H5" s="1"/>
      <c r="I5" s="1"/>
      <c r="J5" s="1"/>
      <c r="K5" s="1"/>
      <c r="L5" s="1"/>
    </row>
    <row r="6" spans="1:12" s="4" customFormat="1" hidden="1" x14ac:dyDescent="0.15">
      <c r="A6" s="1"/>
      <c r="B6" s="1"/>
      <c r="C6" s="1"/>
      <c r="D6" s="2"/>
      <c r="E6" s="3"/>
      <c r="F6" s="1"/>
      <c r="G6" s="1"/>
      <c r="H6" s="1"/>
      <c r="I6" s="1"/>
      <c r="J6" s="1"/>
      <c r="K6" s="1"/>
      <c r="L6" s="1"/>
    </row>
    <row r="7" spans="1:12" s="4" customFormat="1" x14ac:dyDescent="0.15">
      <c r="A7" s="1"/>
      <c r="B7" s="1"/>
      <c r="C7" s="1"/>
      <c r="D7" s="2"/>
      <c r="E7" s="3"/>
      <c r="F7" s="1"/>
      <c r="G7" s="1"/>
      <c r="H7" s="1"/>
      <c r="I7" s="1"/>
      <c r="J7" s="1"/>
      <c r="K7" s="1"/>
      <c r="L7" s="1"/>
    </row>
    <row r="8" spans="1:12" x14ac:dyDescent="0.15">
      <c r="A8" s="5"/>
      <c r="B8" s="1"/>
      <c r="C8" s="6"/>
      <c r="D8" s="7"/>
      <c r="E8" s="8"/>
      <c r="F8" s="9"/>
      <c r="G8" s="9"/>
      <c r="H8" s="9"/>
      <c r="I8" s="9"/>
      <c r="J8" s="9"/>
      <c r="K8" s="10"/>
    </row>
    <row r="9" spans="1:12" ht="30" customHeight="1" x14ac:dyDescent="0.15">
      <c r="A9" s="5"/>
      <c r="B9" s="1"/>
      <c r="C9" s="12"/>
      <c r="D9" s="13" t="str">
        <f>"Фактические объёмы электроэнергии и мощности за " &amp; IF(kvartal="","Не определено",kvartal) &amp; " " &amp; IF(god="","Не определено",god) &amp; " года"</f>
        <v>Фактические объёмы электроэнергии и мощности за Год 2019 года</v>
      </c>
      <c r="E9" s="14"/>
      <c r="F9" s="14"/>
      <c r="G9" s="14"/>
      <c r="H9" s="14"/>
      <c r="I9" s="14"/>
      <c r="J9" s="15"/>
      <c r="K9" s="16"/>
    </row>
    <row r="10" spans="1:12" ht="12" customHeight="1" thickBot="1" x14ac:dyDescent="0.2">
      <c r="A10" s="5"/>
      <c r="B10" s="1"/>
      <c r="C10" s="12"/>
      <c r="D10" s="17"/>
      <c r="E10" s="18"/>
      <c r="F10" s="19"/>
      <c r="G10" s="19"/>
      <c r="H10" s="19"/>
      <c r="I10" s="19"/>
      <c r="J10" s="19"/>
      <c r="K10" s="16"/>
    </row>
    <row r="11" spans="1:12" ht="15" customHeight="1" x14ac:dyDescent="0.15">
      <c r="A11" s="5"/>
      <c r="B11" s="1"/>
      <c r="C11" s="12"/>
      <c r="D11" s="17"/>
      <c r="E11" s="20" t="s">
        <v>0</v>
      </c>
      <c r="F11" s="19"/>
      <c r="G11" s="19"/>
      <c r="H11" s="19"/>
      <c r="I11" s="19"/>
      <c r="J11" s="19"/>
      <c r="K11" s="16"/>
    </row>
    <row r="12" spans="1:12" ht="15" customHeight="1" thickBot="1" x14ac:dyDescent="0.2">
      <c r="A12" s="5"/>
      <c r="B12" s="1"/>
      <c r="C12" s="12"/>
      <c r="D12" s="17"/>
      <c r="E12" s="21">
        <v>3</v>
      </c>
      <c r="F12" s="19"/>
      <c r="G12" s="19"/>
      <c r="H12" s="19"/>
      <c r="I12" s="19"/>
      <c r="J12" s="19"/>
      <c r="K12" s="16"/>
    </row>
    <row r="13" spans="1:12" ht="12" customHeight="1" thickBot="1" x14ac:dyDescent="0.2">
      <c r="A13" s="5"/>
      <c r="B13" s="1"/>
      <c r="C13" s="12"/>
      <c r="D13" s="17"/>
      <c r="E13" s="18"/>
      <c r="F13" s="19"/>
      <c r="G13" s="19"/>
      <c r="H13" s="19"/>
      <c r="I13" s="19"/>
      <c r="J13" s="19"/>
      <c r="K13" s="16"/>
    </row>
    <row r="14" spans="1:12" s="30" customFormat="1" ht="30" customHeight="1" thickBot="1" x14ac:dyDescent="0.2">
      <c r="A14" s="22"/>
      <c r="B14" s="23"/>
      <c r="C14" s="24"/>
      <c r="D14" s="25" t="s">
        <v>1</v>
      </c>
      <c r="E14" s="26" t="s">
        <v>2</v>
      </c>
      <c r="F14" s="27" t="s">
        <v>3</v>
      </c>
      <c r="G14" s="27" t="s">
        <v>4</v>
      </c>
      <c r="H14" s="27" t="s">
        <v>5</v>
      </c>
      <c r="I14" s="27" t="s">
        <v>6</v>
      </c>
      <c r="J14" s="28" t="s">
        <v>7</v>
      </c>
      <c r="K14" s="29"/>
    </row>
    <row r="15" spans="1:12" ht="12" customHeight="1" thickBot="1" x14ac:dyDescent="0.2">
      <c r="A15" s="5"/>
      <c r="B15" s="1"/>
      <c r="C15" s="12"/>
      <c r="D15" s="31">
        <v>1</v>
      </c>
      <c r="E15" s="32">
        <v>2</v>
      </c>
      <c r="F15" s="33">
        <v>3</v>
      </c>
      <c r="G15" s="33">
        <v>4</v>
      </c>
      <c r="H15" s="33">
        <v>5</v>
      </c>
      <c r="I15" s="33">
        <v>6</v>
      </c>
      <c r="J15" s="34">
        <v>7</v>
      </c>
      <c r="K15" s="16"/>
    </row>
    <row r="16" spans="1:12" ht="12" hidden="1" customHeight="1" thickBot="1" x14ac:dyDescent="0.2">
      <c r="A16" s="5"/>
      <c r="B16" s="1"/>
      <c r="C16" s="12"/>
      <c r="D16" s="35"/>
      <c r="E16" s="36"/>
      <c r="F16" s="37"/>
      <c r="G16" s="37"/>
      <c r="H16" s="37"/>
      <c r="I16" s="37"/>
      <c r="J16" s="38"/>
      <c r="K16" s="16"/>
    </row>
    <row r="17" spans="1:11" s="46" customFormat="1" ht="18" customHeight="1" thickBot="1" x14ac:dyDescent="0.2">
      <c r="A17" s="39"/>
      <c r="B17" s="40"/>
      <c r="C17" s="41"/>
      <c r="D17" s="42" t="s">
        <v>8</v>
      </c>
      <c r="E17" s="43"/>
      <c r="F17" s="43"/>
      <c r="G17" s="43"/>
      <c r="H17" s="43"/>
      <c r="I17" s="43"/>
      <c r="J17" s="44"/>
      <c r="K17" s="45"/>
    </row>
    <row r="18" spans="1:11" ht="30" customHeight="1" x14ac:dyDescent="0.15">
      <c r="A18" s="5"/>
      <c r="B18" s="1"/>
      <c r="C18" s="12"/>
      <c r="D18" s="47" t="s">
        <v>9</v>
      </c>
      <c r="E18" s="48" t="s">
        <v>10</v>
      </c>
      <c r="F18" s="49">
        <f>SUM(G18:J18)</f>
        <v>52909.47</v>
      </c>
      <c r="G18" s="50">
        <f>SUM(G19,G20,G24,G27)</f>
        <v>52909.47</v>
      </c>
      <c r="H18" s="50">
        <f>SUM(H19,H20,H24,H27)</f>
        <v>0</v>
      </c>
      <c r="I18" s="50">
        <f>SUM(I19,I20,I24,I27)</f>
        <v>0</v>
      </c>
      <c r="J18" s="51">
        <f>SUM(J19,J20,J24,J27)</f>
        <v>0</v>
      </c>
      <c r="K18" s="16"/>
    </row>
    <row r="19" spans="1:11" ht="22.5" customHeight="1" x14ac:dyDescent="0.15">
      <c r="A19" s="5"/>
      <c r="B19" s="1"/>
      <c r="C19" s="12"/>
      <c r="D19" s="52" t="s">
        <v>11</v>
      </c>
      <c r="E19" s="53" t="s">
        <v>12</v>
      </c>
      <c r="F19" s="54">
        <f>SUM(G19:J19)</f>
        <v>0</v>
      </c>
      <c r="G19" s="55"/>
      <c r="H19" s="55"/>
      <c r="I19" s="55"/>
      <c r="J19" s="56"/>
      <c r="K19" s="16"/>
    </row>
    <row r="20" spans="1:11" ht="22.5" customHeight="1" x14ac:dyDescent="0.15">
      <c r="A20" s="5"/>
      <c r="B20" s="1"/>
      <c r="C20" s="12"/>
      <c r="D20" s="52" t="s">
        <v>13</v>
      </c>
      <c r="E20" s="53" t="s">
        <v>14</v>
      </c>
      <c r="F20" s="54">
        <f>SUM(G20:J20)</f>
        <v>52909.47</v>
      </c>
      <c r="G20" s="54">
        <f>SUM(G21:G23)</f>
        <v>52909.47</v>
      </c>
      <c r="H20" s="54">
        <f>SUM(H21:H23)</f>
        <v>0</v>
      </c>
      <c r="I20" s="54">
        <f>SUM(I21:I23)</f>
        <v>0</v>
      </c>
      <c r="J20" s="57">
        <f>SUM(J21:J23)</f>
        <v>0</v>
      </c>
      <c r="K20" s="16"/>
    </row>
    <row r="21" spans="1:11" s="64" customFormat="1" ht="22.5" customHeight="1" x14ac:dyDescent="0.25">
      <c r="A21" s="58"/>
      <c r="B21" s="2"/>
      <c r="C21" s="59"/>
      <c r="D21" s="60" t="s">
        <v>15</v>
      </c>
      <c r="E21" s="61"/>
      <c r="F21" s="61"/>
      <c r="G21" s="61"/>
      <c r="H21" s="61"/>
      <c r="I21" s="61"/>
      <c r="J21" s="62"/>
      <c r="K21" s="63"/>
    </row>
    <row r="22" spans="1:11" s="64" customFormat="1" ht="15" customHeight="1" x14ac:dyDescent="0.25">
      <c r="A22" s="58"/>
      <c r="B22" s="2"/>
      <c r="C22" s="65" t="s">
        <v>16</v>
      </c>
      <c r="D22" s="52" t="s">
        <v>17</v>
      </c>
      <c r="E22" s="66" t="s">
        <v>18</v>
      </c>
      <c r="F22" s="54">
        <f>SUM(G22:J22)</f>
        <v>52909.47</v>
      </c>
      <c r="G22" s="55">
        <v>52909.47</v>
      </c>
      <c r="H22" s="55"/>
      <c r="I22" s="55"/>
      <c r="J22" s="56"/>
      <c r="K22" s="63"/>
    </row>
    <row r="23" spans="1:11" s="64" customFormat="1" ht="22.5" customHeight="1" x14ac:dyDescent="0.25">
      <c r="A23" s="58"/>
      <c r="B23" s="2"/>
      <c r="C23" s="59"/>
      <c r="D23" s="67"/>
      <c r="E23" s="68" t="s">
        <v>19</v>
      </c>
      <c r="F23" s="69"/>
      <c r="G23" s="69"/>
      <c r="H23" s="69"/>
      <c r="I23" s="69"/>
      <c r="J23" s="70"/>
      <c r="K23" s="63"/>
    </row>
    <row r="24" spans="1:11" ht="22.5" customHeight="1" x14ac:dyDescent="0.15">
      <c r="A24" s="5"/>
      <c r="B24" s="1"/>
      <c r="C24" s="12"/>
      <c r="D24" s="52" t="s">
        <v>20</v>
      </c>
      <c r="E24" s="53" t="s">
        <v>21</v>
      </c>
      <c r="F24" s="54">
        <f>SUM(G24:J24)</f>
        <v>0</v>
      </c>
      <c r="G24" s="54">
        <f>SUM(G25:G26)</f>
        <v>0</v>
      </c>
      <c r="H24" s="54">
        <f>SUM(H25:H26)</f>
        <v>0</v>
      </c>
      <c r="I24" s="54">
        <f>SUM(I25:I26)</f>
        <v>0</v>
      </c>
      <c r="J24" s="57">
        <f>SUM(J25:J26)</f>
        <v>0</v>
      </c>
      <c r="K24" s="16"/>
    </row>
    <row r="25" spans="1:11" s="64" customFormat="1" ht="15" hidden="1" customHeight="1" x14ac:dyDescent="0.25">
      <c r="A25" s="58"/>
      <c r="B25" s="2"/>
      <c r="C25" s="59"/>
      <c r="D25" s="60" t="s">
        <v>22</v>
      </c>
      <c r="E25" s="61"/>
      <c r="F25" s="61"/>
      <c r="G25" s="61"/>
      <c r="H25" s="61"/>
      <c r="I25" s="61"/>
      <c r="J25" s="62"/>
      <c r="K25" s="63"/>
    </row>
    <row r="26" spans="1:11" s="64" customFormat="1" ht="15" customHeight="1" x14ac:dyDescent="0.25">
      <c r="A26" s="58"/>
      <c r="B26" s="2"/>
      <c r="C26" s="59"/>
      <c r="D26" s="67"/>
      <c r="E26" s="68" t="s">
        <v>23</v>
      </c>
      <c r="F26" s="69"/>
      <c r="G26" s="69"/>
      <c r="H26" s="69"/>
      <c r="I26" s="69"/>
      <c r="J26" s="70"/>
      <c r="K26" s="63"/>
    </row>
    <row r="27" spans="1:11" ht="24" customHeight="1" x14ac:dyDescent="0.15">
      <c r="A27" s="5"/>
      <c r="B27" s="1"/>
      <c r="C27" s="12"/>
      <c r="D27" s="52" t="s">
        <v>24</v>
      </c>
      <c r="E27" s="53" t="s">
        <v>25</v>
      </c>
      <c r="F27" s="54">
        <f>SUM(G27:J27)</f>
        <v>0</v>
      </c>
      <c r="G27" s="55"/>
      <c r="H27" s="55"/>
      <c r="I27" s="55"/>
      <c r="J27" s="56"/>
      <c r="K27" s="16"/>
    </row>
    <row r="28" spans="1:11" ht="30" customHeight="1" x14ac:dyDescent="0.15">
      <c r="A28" s="5"/>
      <c r="B28" s="1"/>
      <c r="C28" s="12"/>
      <c r="D28" s="52" t="s">
        <v>26</v>
      </c>
      <c r="E28" s="71" t="s">
        <v>27</v>
      </c>
      <c r="F28" s="54">
        <f>SUM(H28:J28)</f>
        <v>80686.703999999998</v>
      </c>
      <c r="G28" s="72"/>
      <c r="H28" s="73">
        <f>H29</f>
        <v>28306.566999999999</v>
      </c>
      <c r="I28" s="73">
        <f>I29+I30</f>
        <v>52380.137000000002</v>
      </c>
      <c r="J28" s="57">
        <f>J29+J30+J31</f>
        <v>0</v>
      </c>
      <c r="K28" s="16"/>
    </row>
    <row r="29" spans="1:11" ht="24" customHeight="1" x14ac:dyDescent="0.15">
      <c r="A29" s="5"/>
      <c r="B29" s="1"/>
      <c r="C29" s="12"/>
      <c r="D29" s="52" t="s">
        <v>28</v>
      </c>
      <c r="E29" s="53" t="s">
        <v>4</v>
      </c>
      <c r="F29" s="54">
        <f>SUM(H29:J29)</f>
        <v>52909.47</v>
      </c>
      <c r="G29" s="72"/>
      <c r="H29" s="74">
        <v>28306.566999999999</v>
      </c>
      <c r="I29" s="74">
        <v>24602.902999999998</v>
      </c>
      <c r="J29" s="56"/>
      <c r="K29" s="16"/>
    </row>
    <row r="30" spans="1:11" ht="24" customHeight="1" x14ac:dyDescent="0.15">
      <c r="A30" s="5"/>
      <c r="B30" s="1"/>
      <c r="C30" s="12"/>
      <c r="D30" s="52" t="s">
        <v>29</v>
      </c>
      <c r="E30" s="53" t="s">
        <v>5</v>
      </c>
      <c r="F30" s="54">
        <f>SUM(I30:J30)</f>
        <v>27777.234000000004</v>
      </c>
      <c r="G30" s="72"/>
      <c r="H30" s="72"/>
      <c r="I30" s="55">
        <v>27777.234000000004</v>
      </c>
      <c r="J30" s="56"/>
      <c r="K30" s="16"/>
    </row>
    <row r="31" spans="1:11" ht="24" customHeight="1" x14ac:dyDescent="0.15">
      <c r="A31" s="5"/>
      <c r="B31" s="1"/>
      <c r="C31" s="12"/>
      <c r="D31" s="52" t="s">
        <v>30</v>
      </c>
      <c r="E31" s="53" t="s">
        <v>6</v>
      </c>
      <c r="F31" s="54">
        <f>SUM(J31)</f>
        <v>0</v>
      </c>
      <c r="G31" s="75"/>
      <c r="H31" s="75"/>
      <c r="I31" s="75"/>
      <c r="J31" s="76"/>
      <c r="K31" s="16"/>
    </row>
    <row r="32" spans="1:11" ht="9" customHeight="1" x14ac:dyDescent="0.15">
      <c r="A32" s="5"/>
      <c r="B32" s="1"/>
      <c r="C32" s="12"/>
      <c r="D32" s="77"/>
      <c r="E32" s="78"/>
      <c r="F32" s="79"/>
      <c r="G32" s="80"/>
      <c r="H32" s="80"/>
      <c r="I32" s="80"/>
      <c r="J32" s="81"/>
      <c r="K32" s="16"/>
    </row>
    <row r="33" spans="1:11" ht="30" customHeight="1" x14ac:dyDescent="0.15">
      <c r="A33" s="5"/>
      <c r="B33" s="1"/>
      <c r="C33" s="12"/>
      <c r="D33" s="52" t="s">
        <v>31</v>
      </c>
      <c r="E33" s="71" t="s">
        <v>32</v>
      </c>
      <c r="F33" s="54">
        <f>SUM(G33:J33)</f>
        <v>50613.201000000001</v>
      </c>
      <c r="G33" s="73">
        <f>SUM(G34,G38,G41,G44,G47)</f>
        <v>0</v>
      </c>
      <c r="H33" s="73">
        <f>SUM(H34,H38,H41,H44,H47)</f>
        <v>0</v>
      </c>
      <c r="I33" s="73">
        <f>SUM(I34,I38,I41,I44,I47)</f>
        <v>50613.201000000001</v>
      </c>
      <c r="J33" s="57">
        <f>SUM(J34,J38,J41,J44,J47)</f>
        <v>0</v>
      </c>
      <c r="K33" s="16"/>
    </row>
    <row r="34" spans="1:11" ht="24" customHeight="1" x14ac:dyDescent="0.15">
      <c r="A34" s="5"/>
      <c r="B34" s="1"/>
      <c r="C34" s="12"/>
      <c r="D34" s="52" t="s">
        <v>33</v>
      </c>
      <c r="E34" s="53" t="s">
        <v>34</v>
      </c>
      <c r="F34" s="54">
        <f>SUM(G34:J34)</f>
        <v>50613.201000000001</v>
      </c>
      <c r="G34" s="54">
        <f>SUM(G35:G37)</f>
        <v>0</v>
      </c>
      <c r="H34" s="54">
        <f>SUM(H35:H37)</f>
        <v>0</v>
      </c>
      <c r="I34" s="54">
        <f>SUM(I35:I37)</f>
        <v>50613.201000000001</v>
      </c>
      <c r="J34" s="57">
        <f>SUM(J35:J37)</f>
        <v>0</v>
      </c>
      <c r="K34" s="16"/>
    </row>
    <row r="35" spans="1:11" s="64" customFormat="1" ht="15" customHeight="1" x14ac:dyDescent="0.25">
      <c r="A35" s="58"/>
      <c r="B35" s="2"/>
      <c r="C35" s="59"/>
      <c r="D35" s="60" t="s">
        <v>35</v>
      </c>
      <c r="E35" s="61"/>
      <c r="F35" s="61"/>
      <c r="G35" s="61"/>
      <c r="H35" s="61"/>
      <c r="I35" s="61"/>
      <c r="J35" s="62"/>
      <c r="K35" s="63"/>
    </row>
    <row r="36" spans="1:11" s="64" customFormat="1" ht="15" customHeight="1" x14ac:dyDescent="0.25">
      <c r="A36" s="58"/>
      <c r="B36" s="2"/>
      <c r="C36" s="65" t="s">
        <v>16</v>
      </c>
      <c r="D36" s="52" t="s">
        <v>36</v>
      </c>
      <c r="E36" s="66" t="s">
        <v>37</v>
      </c>
      <c r="F36" s="54">
        <f>SUM(G36:J36)</f>
        <v>50613.201000000001</v>
      </c>
      <c r="G36" s="55"/>
      <c r="H36" s="55"/>
      <c r="I36" s="55">
        <v>50613.201000000001</v>
      </c>
      <c r="J36" s="56"/>
      <c r="K36" s="63"/>
    </row>
    <row r="37" spans="1:11" s="64" customFormat="1" ht="15" customHeight="1" x14ac:dyDescent="0.25">
      <c r="A37" s="58"/>
      <c r="B37" s="2"/>
      <c r="C37" s="59"/>
      <c r="D37" s="67"/>
      <c r="E37" s="68" t="s">
        <v>38</v>
      </c>
      <c r="F37" s="69"/>
      <c r="G37" s="69"/>
      <c r="H37" s="69"/>
      <c r="I37" s="69"/>
      <c r="J37" s="70"/>
      <c r="K37" s="63"/>
    </row>
    <row r="38" spans="1:11" ht="24" customHeight="1" x14ac:dyDescent="0.15">
      <c r="A38" s="5"/>
      <c r="B38" s="1"/>
      <c r="C38" s="12"/>
      <c r="D38" s="52" t="s">
        <v>39</v>
      </c>
      <c r="E38" s="53" t="s">
        <v>40</v>
      </c>
      <c r="F38" s="54">
        <f>SUM(G38:J38)</f>
        <v>0</v>
      </c>
      <c r="G38" s="54">
        <f>SUM(G39:G40)</f>
        <v>0</v>
      </c>
      <c r="H38" s="54">
        <f>SUM(H39:H40)</f>
        <v>0</v>
      </c>
      <c r="I38" s="54">
        <f>SUM(I39:I40)</f>
        <v>0</v>
      </c>
      <c r="J38" s="57">
        <f>SUM(J39:J40)</f>
        <v>0</v>
      </c>
      <c r="K38" s="16"/>
    </row>
    <row r="39" spans="1:11" s="64" customFormat="1" ht="15" hidden="1" customHeight="1" x14ac:dyDescent="0.25">
      <c r="A39" s="58"/>
      <c r="B39" s="2"/>
      <c r="C39" s="59"/>
      <c r="D39" s="60" t="s">
        <v>41</v>
      </c>
      <c r="E39" s="61"/>
      <c r="F39" s="61"/>
      <c r="G39" s="61"/>
      <c r="H39" s="61"/>
      <c r="I39" s="61"/>
      <c r="J39" s="62"/>
      <c r="K39" s="63"/>
    </row>
    <row r="40" spans="1:11" s="64" customFormat="1" ht="15" customHeight="1" x14ac:dyDescent="0.25">
      <c r="A40" s="58"/>
      <c r="B40" s="2"/>
      <c r="C40" s="59"/>
      <c r="D40" s="67"/>
      <c r="E40" s="68" t="s">
        <v>19</v>
      </c>
      <c r="F40" s="69"/>
      <c r="G40" s="69"/>
      <c r="H40" s="69"/>
      <c r="I40" s="69"/>
      <c r="J40" s="70"/>
      <c r="K40" s="63"/>
    </row>
    <row r="41" spans="1:11" ht="24" customHeight="1" x14ac:dyDescent="0.15">
      <c r="A41" s="5"/>
      <c r="B41" s="1"/>
      <c r="C41" s="12"/>
      <c r="D41" s="52" t="s">
        <v>42</v>
      </c>
      <c r="E41" s="53" t="s">
        <v>43</v>
      </c>
      <c r="F41" s="54">
        <f>SUM(G41:J41)</f>
        <v>0</v>
      </c>
      <c r="G41" s="54">
        <f>SUM(G42:G43)</f>
        <v>0</v>
      </c>
      <c r="H41" s="54">
        <f>SUM(H42:H43)</f>
        <v>0</v>
      </c>
      <c r="I41" s="54">
        <f>SUM(I42:I43)</f>
        <v>0</v>
      </c>
      <c r="J41" s="57">
        <f>SUM(J42:J43)</f>
        <v>0</v>
      </c>
      <c r="K41" s="16"/>
    </row>
    <row r="42" spans="1:11" s="64" customFormat="1" ht="15" hidden="1" customHeight="1" x14ac:dyDescent="0.25">
      <c r="A42" s="58"/>
      <c r="B42" s="2"/>
      <c r="C42" s="59"/>
      <c r="D42" s="60" t="s">
        <v>44</v>
      </c>
      <c r="E42" s="61"/>
      <c r="F42" s="61"/>
      <c r="G42" s="61"/>
      <c r="H42" s="61"/>
      <c r="I42" s="61"/>
      <c r="J42" s="62"/>
      <c r="K42" s="63"/>
    </row>
    <row r="43" spans="1:11" s="64" customFormat="1" ht="15" customHeight="1" x14ac:dyDescent="0.25">
      <c r="A43" s="58"/>
      <c r="B43" s="2"/>
      <c r="C43" s="59"/>
      <c r="D43" s="67"/>
      <c r="E43" s="68" t="s">
        <v>23</v>
      </c>
      <c r="F43" s="69"/>
      <c r="G43" s="69"/>
      <c r="H43" s="69"/>
      <c r="I43" s="69"/>
      <c r="J43" s="70"/>
      <c r="K43" s="63"/>
    </row>
    <row r="44" spans="1:11" ht="24" customHeight="1" x14ac:dyDescent="0.15">
      <c r="C44" s="59"/>
      <c r="D44" s="52" t="s">
        <v>45</v>
      </c>
      <c r="E44" s="82" t="s">
        <v>46</v>
      </c>
      <c r="F44" s="73">
        <f>SUM(G44:J44)</f>
        <v>0</v>
      </c>
      <c r="G44" s="73">
        <f>SUM(G45:G46)</f>
        <v>0</v>
      </c>
      <c r="H44" s="73">
        <f>SUM(H45:H46)</f>
        <v>0</v>
      </c>
      <c r="I44" s="73">
        <f>SUM(I45:I46)</f>
        <v>0</v>
      </c>
      <c r="J44" s="57">
        <f>SUM(J45:J46)</f>
        <v>0</v>
      </c>
      <c r="K44" s="63"/>
    </row>
    <row r="45" spans="1:11" s="64" customFormat="1" ht="15" hidden="1" customHeight="1" x14ac:dyDescent="0.25">
      <c r="A45" s="58"/>
      <c r="B45" s="2"/>
      <c r="C45" s="59"/>
      <c r="D45" s="60" t="s">
        <v>47</v>
      </c>
      <c r="E45" s="61"/>
      <c r="F45" s="61"/>
      <c r="G45" s="61"/>
      <c r="H45" s="61"/>
      <c r="I45" s="61"/>
      <c r="J45" s="62"/>
      <c r="K45" s="63"/>
    </row>
    <row r="46" spans="1:11" ht="15" customHeight="1" x14ac:dyDescent="0.15">
      <c r="C46" s="59"/>
      <c r="D46" s="83"/>
      <c r="E46" s="68" t="s">
        <v>48</v>
      </c>
      <c r="F46" s="84"/>
      <c r="G46" s="84"/>
      <c r="H46" s="84"/>
      <c r="I46" s="84"/>
      <c r="J46" s="85"/>
      <c r="K46" s="63"/>
    </row>
    <row r="47" spans="1:11" ht="24" customHeight="1" x14ac:dyDescent="0.15">
      <c r="A47" s="5"/>
      <c r="B47" s="1"/>
      <c r="C47" s="12"/>
      <c r="D47" s="52" t="s">
        <v>49</v>
      </c>
      <c r="E47" s="53" t="s">
        <v>50</v>
      </c>
      <c r="F47" s="54">
        <f>SUM(G47:J47)</f>
        <v>0</v>
      </c>
      <c r="G47" s="54">
        <f>SUM(G48:G49)</f>
        <v>0</v>
      </c>
      <c r="H47" s="54">
        <f>SUM(H48:H49)</f>
        <v>0</v>
      </c>
      <c r="I47" s="54">
        <f>SUM(I48:I49)</f>
        <v>0</v>
      </c>
      <c r="J47" s="57">
        <f>SUM(J48:J49)</f>
        <v>0</v>
      </c>
      <c r="K47" s="16"/>
    </row>
    <row r="48" spans="1:11" s="64" customFormat="1" ht="15" hidden="1" customHeight="1" x14ac:dyDescent="0.25">
      <c r="A48" s="58"/>
      <c r="B48" s="2"/>
      <c r="C48" s="59"/>
      <c r="D48" s="60" t="s">
        <v>51</v>
      </c>
      <c r="E48" s="61"/>
      <c r="F48" s="61"/>
      <c r="G48" s="61"/>
      <c r="H48" s="61"/>
      <c r="I48" s="61"/>
      <c r="J48" s="62"/>
      <c r="K48" s="63"/>
    </row>
    <row r="49" spans="1:11" s="64" customFormat="1" ht="15" customHeight="1" x14ac:dyDescent="0.25">
      <c r="A49" s="58"/>
      <c r="B49" s="2"/>
      <c r="C49" s="59"/>
      <c r="D49" s="67"/>
      <c r="E49" s="68" t="s">
        <v>19</v>
      </c>
      <c r="F49" s="69"/>
      <c r="G49" s="69"/>
      <c r="H49" s="69"/>
      <c r="I49" s="69"/>
      <c r="J49" s="70"/>
      <c r="K49" s="63"/>
    </row>
    <row r="50" spans="1:11" ht="30" customHeight="1" x14ac:dyDescent="0.15">
      <c r="A50" s="5"/>
      <c r="B50" s="1"/>
      <c r="C50" s="12"/>
      <c r="D50" s="52" t="s">
        <v>52</v>
      </c>
      <c r="E50" s="71" t="s">
        <v>53</v>
      </c>
      <c r="F50" s="54">
        <f>SUM(G50:I50)</f>
        <v>80686.703999999998</v>
      </c>
      <c r="G50" s="73">
        <f>SUM(G29:J29)</f>
        <v>52909.47</v>
      </c>
      <c r="H50" s="73">
        <f>SUM(G30:J30)</f>
        <v>27777.234000000004</v>
      </c>
      <c r="I50" s="73">
        <f>SUM(G31:J31)</f>
        <v>0</v>
      </c>
      <c r="J50" s="86"/>
      <c r="K50" s="16"/>
    </row>
    <row r="51" spans="1:11" ht="30" customHeight="1" x14ac:dyDescent="0.15">
      <c r="A51" s="5"/>
      <c r="B51" s="1"/>
      <c r="C51" s="12"/>
      <c r="D51" s="52" t="s">
        <v>54</v>
      </c>
      <c r="E51" s="71" t="s">
        <v>55</v>
      </c>
      <c r="F51" s="54">
        <f>SUM(G51:J51)</f>
        <v>0</v>
      </c>
      <c r="G51" s="55"/>
      <c r="H51" s="55"/>
      <c r="I51" s="55"/>
      <c r="J51" s="56"/>
      <c r="K51" s="16"/>
    </row>
    <row r="52" spans="1:11" ht="9" customHeight="1" x14ac:dyDescent="0.15">
      <c r="A52" s="5"/>
      <c r="B52" s="1"/>
      <c r="C52" s="12"/>
      <c r="D52" s="77"/>
      <c r="E52" s="78"/>
      <c r="F52" s="79"/>
      <c r="G52" s="80"/>
      <c r="H52" s="80"/>
      <c r="I52" s="80"/>
      <c r="J52" s="81"/>
      <c r="K52" s="16"/>
    </row>
    <row r="53" spans="1:11" ht="30" customHeight="1" x14ac:dyDescent="0.15">
      <c r="A53" s="5"/>
      <c r="B53" s="1"/>
      <c r="C53" s="12"/>
      <c r="D53" s="52" t="s">
        <v>56</v>
      </c>
      <c r="E53" s="71" t="s">
        <v>57</v>
      </c>
      <c r="F53" s="54">
        <f t="shared" ref="F53:F59" si="0">SUM(G53:J53)</f>
        <v>2296.2689999999998</v>
      </c>
      <c r="G53" s="73">
        <f>SUM(G54:G55)</f>
        <v>0</v>
      </c>
      <c r="H53" s="73">
        <f>SUM(H54:H55)</f>
        <v>529.33299999999997</v>
      </c>
      <c r="I53" s="73">
        <f>SUM(I54:I55)</f>
        <v>1766.9359999999997</v>
      </c>
      <c r="J53" s="57">
        <f>SUM(J54:J55)</f>
        <v>0</v>
      </c>
      <c r="K53" s="16"/>
    </row>
    <row r="54" spans="1:11" ht="24" customHeight="1" x14ac:dyDescent="0.15">
      <c r="A54" s="5"/>
      <c r="B54" s="1"/>
      <c r="C54" s="12"/>
      <c r="D54" s="52" t="s">
        <v>58</v>
      </c>
      <c r="E54" s="53" t="s">
        <v>59</v>
      </c>
      <c r="F54" s="54">
        <f t="shared" si="0"/>
        <v>0</v>
      </c>
      <c r="G54" s="55"/>
      <c r="H54" s="55"/>
      <c r="I54" s="55"/>
      <c r="J54" s="56"/>
      <c r="K54" s="16"/>
    </row>
    <row r="55" spans="1:11" ht="24" customHeight="1" x14ac:dyDescent="0.15">
      <c r="A55" s="5"/>
      <c r="B55" s="1"/>
      <c r="C55" s="12"/>
      <c r="D55" s="52" t="s">
        <v>60</v>
      </c>
      <c r="E55" s="87" t="s">
        <v>61</v>
      </c>
      <c r="F55" s="54">
        <f t="shared" si="0"/>
        <v>2296.2689999999998</v>
      </c>
      <c r="G55" s="55"/>
      <c r="H55" s="55">
        <v>529.33299999999997</v>
      </c>
      <c r="I55" s="55">
        <v>1766.9359999999997</v>
      </c>
      <c r="J55" s="56"/>
      <c r="K55" s="16"/>
    </row>
    <row r="56" spans="1:11" ht="9" customHeight="1" x14ac:dyDescent="0.15">
      <c r="A56" s="5"/>
      <c r="B56" s="1"/>
      <c r="C56" s="12"/>
      <c r="D56" s="77"/>
      <c r="E56" s="78"/>
      <c r="F56" s="79"/>
      <c r="G56" s="80"/>
      <c r="H56" s="80"/>
      <c r="I56" s="80"/>
      <c r="J56" s="81"/>
      <c r="K56" s="16"/>
    </row>
    <row r="57" spans="1:11" ht="30" customHeight="1" x14ac:dyDescent="0.15">
      <c r="A57" s="5"/>
      <c r="B57" s="1"/>
      <c r="C57" s="12"/>
      <c r="D57" s="52" t="s">
        <v>62</v>
      </c>
      <c r="E57" s="71" t="s">
        <v>63</v>
      </c>
      <c r="F57" s="54">
        <f t="shared" si="0"/>
        <v>0</v>
      </c>
      <c r="G57" s="55"/>
      <c r="H57" s="55"/>
      <c r="I57" s="55"/>
      <c r="J57" s="56"/>
      <c r="K57" s="16"/>
    </row>
    <row r="58" spans="1:11" ht="30" customHeight="1" x14ac:dyDescent="0.15">
      <c r="A58" s="5"/>
      <c r="B58" s="1"/>
      <c r="C58" s="12"/>
      <c r="D58" s="52" t="s">
        <v>64</v>
      </c>
      <c r="E58" s="71" t="s">
        <v>65</v>
      </c>
      <c r="F58" s="54">
        <f t="shared" si="0"/>
        <v>0</v>
      </c>
      <c r="G58" s="55"/>
      <c r="H58" s="55"/>
      <c r="I58" s="55"/>
      <c r="J58" s="56"/>
      <c r="K58" s="16"/>
    </row>
    <row r="59" spans="1:11" ht="30" customHeight="1" thickBot="1" x14ac:dyDescent="0.2">
      <c r="A59" s="5"/>
      <c r="B59" s="1"/>
      <c r="C59" s="12"/>
      <c r="D59" s="88" t="s">
        <v>66</v>
      </c>
      <c r="E59" s="89" t="s">
        <v>67</v>
      </c>
      <c r="F59" s="90">
        <f t="shared" si="0"/>
        <v>-3.0695446184836328E-12</v>
      </c>
      <c r="G59" s="91">
        <f>G18-G33-G50-G51-G53+G57-G58</f>
        <v>0</v>
      </c>
      <c r="H59" s="91">
        <f>H18+H28-H33-H50-H51-H53+H57-H58</f>
        <v>-4.8885340220294893E-12</v>
      </c>
      <c r="I59" s="91">
        <f>I18+I28-I33-I50-I51-I53+I57-I58</f>
        <v>1.8189894035458565E-12</v>
      </c>
      <c r="J59" s="92">
        <f>J18+J28-J33-J51-J53+J57-J58</f>
        <v>0</v>
      </c>
      <c r="K59" s="16"/>
    </row>
    <row r="60" spans="1:11" ht="18" customHeight="1" thickBot="1" x14ac:dyDescent="0.2">
      <c r="A60" s="5"/>
      <c r="B60" s="1"/>
      <c r="C60" s="12"/>
      <c r="D60" s="42" t="s">
        <v>68</v>
      </c>
      <c r="E60" s="43"/>
      <c r="F60" s="43"/>
      <c r="G60" s="43"/>
      <c r="H60" s="43"/>
      <c r="I60" s="43"/>
      <c r="J60" s="44"/>
      <c r="K60" s="16"/>
    </row>
    <row r="61" spans="1:11" ht="30" customHeight="1" x14ac:dyDescent="0.15">
      <c r="A61" s="5"/>
      <c r="B61" s="1"/>
      <c r="C61" s="12"/>
      <c r="D61" s="47" t="s">
        <v>9</v>
      </c>
      <c r="E61" s="93" t="s">
        <v>10</v>
      </c>
      <c r="F61" s="49">
        <f>SUM(G61:J61)</f>
        <v>6.1849166666666671</v>
      </c>
      <c r="G61" s="50">
        <f>SUM(G62,G63,G67,G70)</f>
        <v>6.1849166666666671</v>
      </c>
      <c r="H61" s="50">
        <f>SUM(H62,H63,H67,H70)</f>
        <v>0</v>
      </c>
      <c r="I61" s="50">
        <f>SUM(I62,I63,I67,I70)</f>
        <v>0</v>
      </c>
      <c r="J61" s="51">
        <f>SUM(J62,J63,J67,J70)</f>
        <v>0</v>
      </c>
      <c r="K61" s="16"/>
    </row>
    <row r="62" spans="1:11" ht="24" customHeight="1" x14ac:dyDescent="0.15">
      <c r="A62" s="5"/>
      <c r="B62" s="1"/>
      <c r="C62" s="12"/>
      <c r="D62" s="52" t="s">
        <v>11</v>
      </c>
      <c r="E62" s="53" t="s">
        <v>69</v>
      </c>
      <c r="F62" s="54">
        <f>SUM(G62:J62)</f>
        <v>0</v>
      </c>
      <c r="G62" s="55"/>
      <c r="H62" s="55"/>
      <c r="I62" s="55"/>
      <c r="J62" s="56"/>
      <c r="K62" s="16"/>
    </row>
    <row r="63" spans="1:11" ht="24" customHeight="1" x14ac:dyDescent="0.15">
      <c r="A63" s="5"/>
      <c r="B63" s="1"/>
      <c r="C63" s="12"/>
      <c r="D63" s="52" t="s">
        <v>13</v>
      </c>
      <c r="E63" s="53" t="s">
        <v>14</v>
      </c>
      <c r="F63" s="54">
        <f>SUM(G63:J63)</f>
        <v>6.1849166666666671</v>
      </c>
      <c r="G63" s="54">
        <f>SUM(G64:G66)</f>
        <v>6.1849166666666671</v>
      </c>
      <c r="H63" s="54">
        <f>SUM(H64:H66)</f>
        <v>0</v>
      </c>
      <c r="I63" s="54">
        <f>SUM(I64:I66)</f>
        <v>0</v>
      </c>
      <c r="J63" s="57">
        <f>SUM(J64:J66)</f>
        <v>0</v>
      </c>
      <c r="K63" s="16"/>
    </row>
    <row r="64" spans="1:11" s="64" customFormat="1" ht="15" hidden="1" customHeight="1" x14ac:dyDescent="0.25">
      <c r="A64" s="58"/>
      <c r="B64" s="2"/>
      <c r="C64" s="59"/>
      <c r="D64" s="60" t="s">
        <v>15</v>
      </c>
      <c r="E64" s="61"/>
      <c r="F64" s="61"/>
      <c r="G64" s="61"/>
      <c r="H64" s="61"/>
      <c r="I64" s="61"/>
      <c r="J64" s="62"/>
      <c r="K64" s="63"/>
    </row>
    <row r="65" spans="1:11" s="64" customFormat="1" ht="15" customHeight="1" x14ac:dyDescent="0.25">
      <c r="A65" s="58"/>
      <c r="B65" s="2"/>
      <c r="C65" s="94" t="s">
        <v>16</v>
      </c>
      <c r="D65" s="52" t="s">
        <v>17</v>
      </c>
      <c r="E65" s="95" t="str">
        <f>IF('46 - передача'!$E$22="", "", '46 - передача'!$E$22)</f>
        <v>ОАО "Тюменьэнерго"</v>
      </c>
      <c r="F65" s="54">
        <f>SUM(G65:J65)</f>
        <v>6.1849166666666671</v>
      </c>
      <c r="G65" s="55">
        <v>6.1849166666666671</v>
      </c>
      <c r="H65" s="55">
        <v>0</v>
      </c>
      <c r="I65" s="55">
        <v>0</v>
      </c>
      <c r="J65" s="56"/>
      <c r="K65" s="63"/>
    </row>
    <row r="66" spans="1:11" s="64" customFormat="1" ht="15" customHeight="1" x14ac:dyDescent="0.25">
      <c r="A66" s="58"/>
      <c r="B66" s="2"/>
      <c r="C66" s="59"/>
      <c r="D66" s="67"/>
      <c r="E66" s="96" t="s">
        <v>19</v>
      </c>
      <c r="F66" s="69"/>
      <c r="G66" s="69"/>
      <c r="H66" s="69"/>
      <c r="I66" s="69"/>
      <c r="J66" s="70"/>
      <c r="K66" s="63"/>
    </row>
    <row r="67" spans="1:11" ht="24" customHeight="1" x14ac:dyDescent="0.15">
      <c r="A67" s="5"/>
      <c r="B67" s="1"/>
      <c r="C67" s="12"/>
      <c r="D67" s="52" t="s">
        <v>20</v>
      </c>
      <c r="E67" s="53" t="s">
        <v>21</v>
      </c>
      <c r="F67" s="54">
        <f>SUM(G67:J67)</f>
        <v>0</v>
      </c>
      <c r="G67" s="54">
        <f>SUM(G68:G69)</f>
        <v>0</v>
      </c>
      <c r="H67" s="54">
        <f>SUM(H68:H69)</f>
        <v>0</v>
      </c>
      <c r="I67" s="54">
        <f>SUM(I68:I69)</f>
        <v>0</v>
      </c>
      <c r="J67" s="57">
        <f>SUM(J68:J69)</f>
        <v>0</v>
      </c>
      <c r="K67" s="16"/>
    </row>
    <row r="68" spans="1:11" s="64" customFormat="1" ht="15" hidden="1" customHeight="1" x14ac:dyDescent="0.25">
      <c r="A68" s="58"/>
      <c r="B68" s="2"/>
      <c r="C68" s="59"/>
      <c r="D68" s="60" t="s">
        <v>22</v>
      </c>
      <c r="E68" s="61"/>
      <c r="F68" s="61"/>
      <c r="G68" s="61"/>
      <c r="H68" s="61"/>
      <c r="I68" s="61"/>
      <c r="J68" s="62"/>
      <c r="K68" s="63"/>
    </row>
    <row r="69" spans="1:11" s="64" customFormat="1" ht="15" customHeight="1" x14ac:dyDescent="0.25">
      <c r="A69" s="58"/>
      <c r="B69" s="2"/>
      <c r="C69" s="59"/>
      <c r="D69" s="67"/>
      <c r="E69" s="96" t="s">
        <v>23</v>
      </c>
      <c r="F69" s="69"/>
      <c r="G69" s="69"/>
      <c r="H69" s="69"/>
      <c r="I69" s="69"/>
      <c r="J69" s="70"/>
      <c r="K69" s="63"/>
    </row>
    <row r="70" spans="1:11" ht="24" customHeight="1" x14ac:dyDescent="0.15">
      <c r="A70" s="5"/>
      <c r="B70" s="1"/>
      <c r="C70" s="12"/>
      <c r="D70" s="52" t="s">
        <v>24</v>
      </c>
      <c r="E70" s="53" t="s">
        <v>25</v>
      </c>
      <c r="F70" s="54">
        <f>SUM(G70:J70)</f>
        <v>0</v>
      </c>
      <c r="G70" s="55"/>
      <c r="H70" s="55"/>
      <c r="I70" s="55"/>
      <c r="J70" s="56"/>
      <c r="K70" s="16"/>
    </row>
    <row r="71" spans="1:11" ht="30" customHeight="1" x14ac:dyDescent="0.15">
      <c r="A71" s="5"/>
      <c r="B71" s="1"/>
      <c r="C71" s="12"/>
      <c r="D71" s="52" t="s">
        <v>26</v>
      </c>
      <c r="E71" s="71" t="s">
        <v>27</v>
      </c>
      <c r="F71" s="54">
        <f>SUM(H71:J71)</f>
        <v>9.4320416025192522</v>
      </c>
      <c r="G71" s="97"/>
      <c r="H71" s="73">
        <f>H72</f>
        <v>3.3089999999999997</v>
      </c>
      <c r="I71" s="73">
        <f>I72+I73</f>
        <v>6.1230416025192529</v>
      </c>
      <c r="J71" s="57">
        <f>J72+J73+J74</f>
        <v>0</v>
      </c>
      <c r="K71" s="16"/>
    </row>
    <row r="72" spans="1:11" ht="24" customHeight="1" x14ac:dyDescent="0.15">
      <c r="A72" s="5"/>
      <c r="B72" s="1"/>
      <c r="C72" s="12"/>
      <c r="D72" s="52" t="s">
        <v>28</v>
      </c>
      <c r="E72" s="53" t="s">
        <v>4</v>
      </c>
      <c r="F72" s="54">
        <f>SUM(H72:J72)</f>
        <v>6.1849166666666662</v>
      </c>
      <c r="G72" s="97"/>
      <c r="H72" s="55">
        <v>3.3089999999999997</v>
      </c>
      <c r="I72" s="55">
        <v>2.8759166666666669</v>
      </c>
      <c r="J72" s="56"/>
      <c r="K72" s="16"/>
    </row>
    <row r="73" spans="1:11" ht="24" customHeight="1" x14ac:dyDescent="0.15">
      <c r="A73" s="5"/>
      <c r="B73" s="1"/>
      <c r="C73" s="12"/>
      <c r="D73" s="52" t="s">
        <v>29</v>
      </c>
      <c r="E73" s="53" t="s">
        <v>5</v>
      </c>
      <c r="F73" s="54">
        <f>SUM(I73:J73)</f>
        <v>3.2471249358525855</v>
      </c>
      <c r="G73" s="97"/>
      <c r="H73" s="97"/>
      <c r="I73" s="55">
        <v>3.2471249358525855</v>
      </c>
      <c r="J73" s="56"/>
      <c r="K73" s="16"/>
    </row>
    <row r="74" spans="1:11" ht="24" customHeight="1" x14ac:dyDescent="0.15">
      <c r="A74" s="5"/>
      <c r="B74" s="1"/>
      <c r="C74" s="12"/>
      <c r="D74" s="52" t="s">
        <v>30</v>
      </c>
      <c r="E74" s="53" t="s">
        <v>6</v>
      </c>
      <c r="F74" s="54">
        <f>SUM(J74)</f>
        <v>0</v>
      </c>
      <c r="G74" s="97"/>
      <c r="H74" s="97"/>
      <c r="I74" s="97"/>
      <c r="J74" s="56"/>
      <c r="K74" s="16"/>
    </row>
    <row r="75" spans="1:11" ht="9" customHeight="1" x14ac:dyDescent="0.15">
      <c r="A75" s="5"/>
      <c r="B75" s="1"/>
      <c r="C75" s="12"/>
      <c r="D75" s="77"/>
      <c r="E75" s="78"/>
      <c r="F75" s="79"/>
      <c r="G75" s="80"/>
      <c r="H75" s="80"/>
      <c r="I75" s="80"/>
      <c r="J75" s="81"/>
      <c r="K75" s="16"/>
    </row>
    <row r="76" spans="1:11" ht="30" customHeight="1" x14ac:dyDescent="0.15">
      <c r="A76" s="5"/>
      <c r="B76" s="1"/>
      <c r="C76" s="12"/>
      <c r="D76" s="52" t="s">
        <v>31</v>
      </c>
      <c r="E76" s="71" t="s">
        <v>32</v>
      </c>
      <c r="F76" s="54">
        <f>SUM(G76:J76)</f>
        <v>5.9165000000000001</v>
      </c>
      <c r="G76" s="73">
        <f>SUM(G77,G81,G84,G87,G90)</f>
        <v>0</v>
      </c>
      <c r="H76" s="73">
        <f>SUM(H77,H81,H84,H87,H90)</f>
        <v>0</v>
      </c>
      <c r="I76" s="73">
        <f>SUM(I77,I81,I84,I87,I90)</f>
        <v>5.9165000000000001</v>
      </c>
      <c r="J76" s="57">
        <f>SUM(J77,J81,J84,J87,J90)</f>
        <v>0</v>
      </c>
      <c r="K76" s="16"/>
    </row>
    <row r="77" spans="1:11" ht="24" customHeight="1" x14ac:dyDescent="0.15">
      <c r="A77" s="5"/>
      <c r="B77" s="1"/>
      <c r="C77" s="12"/>
      <c r="D77" s="52" t="s">
        <v>33</v>
      </c>
      <c r="E77" s="53" t="s">
        <v>34</v>
      </c>
      <c r="F77" s="54">
        <f>SUM(G77:J77)</f>
        <v>5.9165000000000001</v>
      </c>
      <c r="G77" s="54">
        <f>SUM(G78:G80)</f>
        <v>0</v>
      </c>
      <c r="H77" s="54">
        <f>SUM(H78:H80)</f>
        <v>0</v>
      </c>
      <c r="I77" s="54">
        <f>SUM(I78:I80)</f>
        <v>5.9165000000000001</v>
      </c>
      <c r="J77" s="57">
        <f>SUM(J78:J80)</f>
        <v>0</v>
      </c>
      <c r="K77" s="16"/>
    </row>
    <row r="78" spans="1:11" s="64" customFormat="1" ht="15" hidden="1" customHeight="1" x14ac:dyDescent="0.25">
      <c r="A78" s="58"/>
      <c r="B78" s="2"/>
      <c r="C78" s="59"/>
      <c r="D78" s="60" t="s">
        <v>35</v>
      </c>
      <c r="E78" s="61"/>
      <c r="F78" s="61"/>
      <c r="G78" s="61"/>
      <c r="H78" s="61"/>
      <c r="I78" s="61"/>
      <c r="J78" s="62"/>
      <c r="K78" s="63"/>
    </row>
    <row r="79" spans="1:11" s="64" customFormat="1" ht="15" customHeight="1" x14ac:dyDescent="0.25">
      <c r="A79" s="58"/>
      <c r="B79" s="2"/>
      <c r="C79" s="94" t="s">
        <v>16</v>
      </c>
      <c r="D79" s="52" t="s">
        <v>36</v>
      </c>
      <c r="E79" s="95" t="str">
        <f>IF('46 - передача'!$E$36="", "", '46 - передача'!$E$36)</f>
        <v>Общество с ограниченной ответственностью "РН-Энерго"</v>
      </c>
      <c r="F79" s="54">
        <f>SUM(G79:J79)</f>
        <v>5.9165000000000001</v>
      </c>
      <c r="G79" s="55"/>
      <c r="H79" s="55"/>
      <c r="I79" s="55">
        <v>5.9165000000000001</v>
      </c>
      <c r="J79" s="56"/>
      <c r="K79" s="63"/>
    </row>
    <row r="80" spans="1:11" s="64" customFormat="1" ht="15" customHeight="1" x14ac:dyDescent="0.25">
      <c r="A80" s="58"/>
      <c r="B80" s="2"/>
      <c r="C80" s="59"/>
      <c r="D80" s="67"/>
      <c r="E80" s="96" t="s">
        <v>38</v>
      </c>
      <c r="F80" s="69"/>
      <c r="G80" s="69"/>
      <c r="H80" s="69"/>
      <c r="I80" s="69"/>
      <c r="J80" s="70"/>
      <c r="K80" s="63"/>
    </row>
    <row r="81" spans="1:11" ht="24" customHeight="1" x14ac:dyDescent="0.15">
      <c r="A81" s="5"/>
      <c r="B81" s="1"/>
      <c r="C81" s="12"/>
      <c r="D81" s="52" t="s">
        <v>39</v>
      </c>
      <c r="E81" s="53" t="s">
        <v>40</v>
      </c>
      <c r="F81" s="54">
        <f>SUM(G81:J81)</f>
        <v>0</v>
      </c>
      <c r="G81" s="54">
        <f>SUM(G82:G83)</f>
        <v>0</v>
      </c>
      <c r="H81" s="54">
        <f>SUM(H82:H83)</f>
        <v>0</v>
      </c>
      <c r="I81" s="54">
        <f>SUM(I82:I83)</f>
        <v>0</v>
      </c>
      <c r="J81" s="57">
        <f>SUM(J82:J83)</f>
        <v>0</v>
      </c>
      <c r="K81" s="16"/>
    </row>
    <row r="82" spans="1:11" s="64" customFormat="1" ht="15" hidden="1" customHeight="1" x14ac:dyDescent="0.25">
      <c r="A82" s="58"/>
      <c r="B82" s="2"/>
      <c r="C82" s="59"/>
      <c r="D82" s="60" t="s">
        <v>41</v>
      </c>
      <c r="E82" s="61"/>
      <c r="F82" s="61"/>
      <c r="G82" s="61"/>
      <c r="H82" s="61"/>
      <c r="I82" s="61"/>
      <c r="J82" s="62"/>
      <c r="K82" s="63"/>
    </row>
    <row r="83" spans="1:11" s="64" customFormat="1" ht="15" customHeight="1" x14ac:dyDescent="0.25">
      <c r="A83" s="58"/>
      <c r="B83" s="2"/>
      <c r="C83" s="59"/>
      <c r="D83" s="67"/>
      <c r="E83" s="96" t="s">
        <v>19</v>
      </c>
      <c r="F83" s="69"/>
      <c r="G83" s="69"/>
      <c r="H83" s="69"/>
      <c r="I83" s="69"/>
      <c r="J83" s="70"/>
      <c r="K83" s="63"/>
    </row>
    <row r="84" spans="1:11" ht="24" customHeight="1" x14ac:dyDescent="0.15">
      <c r="A84" s="5"/>
      <c r="B84" s="1"/>
      <c r="C84" s="12"/>
      <c r="D84" s="52" t="s">
        <v>42</v>
      </c>
      <c r="E84" s="53" t="s">
        <v>43</v>
      </c>
      <c r="F84" s="54">
        <f>SUM(G84:J84)</f>
        <v>0</v>
      </c>
      <c r="G84" s="54">
        <f>SUM(G85:G86)</f>
        <v>0</v>
      </c>
      <c r="H84" s="54">
        <f>SUM(H85:H86)</f>
        <v>0</v>
      </c>
      <c r="I84" s="54">
        <f>SUM(I85:I86)</f>
        <v>0</v>
      </c>
      <c r="J84" s="57">
        <f>SUM(J85:J86)</f>
        <v>0</v>
      </c>
      <c r="K84" s="16"/>
    </row>
    <row r="85" spans="1:11" s="64" customFormat="1" ht="15" hidden="1" customHeight="1" x14ac:dyDescent="0.25">
      <c r="A85" s="58"/>
      <c r="B85" s="2"/>
      <c r="C85" s="59"/>
      <c r="D85" s="60" t="s">
        <v>44</v>
      </c>
      <c r="E85" s="61"/>
      <c r="F85" s="61"/>
      <c r="G85" s="61"/>
      <c r="H85" s="61"/>
      <c r="I85" s="61"/>
      <c r="J85" s="62"/>
      <c r="K85" s="63"/>
    </row>
    <row r="86" spans="1:11" s="64" customFormat="1" ht="15" customHeight="1" x14ac:dyDescent="0.25">
      <c r="A86" s="58"/>
      <c r="B86" s="2"/>
      <c r="C86" s="59"/>
      <c r="D86" s="67"/>
      <c r="E86" s="96" t="s">
        <v>23</v>
      </c>
      <c r="F86" s="69"/>
      <c r="G86" s="69"/>
      <c r="H86" s="69"/>
      <c r="I86" s="69"/>
      <c r="J86" s="70"/>
      <c r="K86" s="63"/>
    </row>
    <row r="87" spans="1:11" ht="24" customHeight="1" x14ac:dyDescent="0.15">
      <c r="C87" s="59"/>
      <c r="D87" s="52" t="s">
        <v>45</v>
      </c>
      <c r="E87" s="82" t="s">
        <v>46</v>
      </c>
      <c r="F87" s="73">
        <f>SUM(G87:J87)</f>
        <v>0</v>
      </c>
      <c r="G87" s="73">
        <f>SUM(G88:G89)</f>
        <v>0</v>
      </c>
      <c r="H87" s="73">
        <f>SUM(H88:H89)</f>
        <v>0</v>
      </c>
      <c r="I87" s="73">
        <f>SUM(I88:I89)</f>
        <v>0</v>
      </c>
      <c r="J87" s="57">
        <f>SUM(J88:J89)</f>
        <v>0</v>
      </c>
      <c r="K87" s="63"/>
    </row>
    <row r="88" spans="1:11" s="64" customFormat="1" ht="15" hidden="1" customHeight="1" x14ac:dyDescent="0.25">
      <c r="A88" s="58"/>
      <c r="B88" s="2"/>
      <c r="C88" s="59"/>
      <c r="D88" s="60" t="s">
        <v>47</v>
      </c>
      <c r="E88" s="61"/>
      <c r="F88" s="61"/>
      <c r="G88" s="61"/>
      <c r="H88" s="61"/>
      <c r="I88" s="61"/>
      <c r="J88" s="62"/>
      <c r="K88" s="63"/>
    </row>
    <row r="89" spans="1:11" ht="15" customHeight="1" x14ac:dyDescent="0.15">
      <c r="C89" s="59"/>
      <c r="D89" s="83"/>
      <c r="E89" s="96" t="s">
        <v>48</v>
      </c>
      <c r="F89" s="84"/>
      <c r="G89" s="84"/>
      <c r="H89" s="84"/>
      <c r="I89" s="84"/>
      <c r="J89" s="85"/>
      <c r="K89" s="63"/>
    </row>
    <row r="90" spans="1:11" ht="24" customHeight="1" x14ac:dyDescent="0.15">
      <c r="A90" s="5"/>
      <c r="B90" s="1"/>
      <c r="C90" s="12"/>
      <c r="D90" s="52" t="s">
        <v>49</v>
      </c>
      <c r="E90" s="53" t="s">
        <v>50</v>
      </c>
      <c r="F90" s="54">
        <f>SUM(G90:J90)</f>
        <v>0</v>
      </c>
      <c r="G90" s="54">
        <f>SUM(G91:G92)</f>
        <v>0</v>
      </c>
      <c r="H90" s="54">
        <f>SUM(H91:H92)</f>
        <v>0</v>
      </c>
      <c r="I90" s="54">
        <f>SUM(I91:I92)</f>
        <v>0</v>
      </c>
      <c r="J90" s="57">
        <f>SUM(J91:J92)</f>
        <v>0</v>
      </c>
      <c r="K90" s="16"/>
    </row>
    <row r="91" spans="1:11" s="64" customFormat="1" ht="15" hidden="1" customHeight="1" x14ac:dyDescent="0.25">
      <c r="A91" s="58"/>
      <c r="B91" s="2"/>
      <c r="C91" s="59"/>
      <c r="D91" s="60" t="s">
        <v>51</v>
      </c>
      <c r="E91" s="61"/>
      <c r="F91" s="61"/>
      <c r="G91" s="61"/>
      <c r="H91" s="61"/>
      <c r="I91" s="61"/>
      <c r="J91" s="62"/>
      <c r="K91" s="63"/>
    </row>
    <row r="92" spans="1:11" s="64" customFormat="1" ht="15" customHeight="1" x14ac:dyDescent="0.25">
      <c r="A92" s="58"/>
      <c r="B92" s="2"/>
      <c r="C92" s="59"/>
      <c r="D92" s="67"/>
      <c r="E92" s="96" t="s">
        <v>19</v>
      </c>
      <c r="F92" s="69"/>
      <c r="G92" s="69"/>
      <c r="H92" s="69"/>
      <c r="I92" s="69"/>
      <c r="J92" s="70"/>
      <c r="K92" s="63"/>
    </row>
    <row r="93" spans="1:11" ht="30" customHeight="1" x14ac:dyDescent="0.15">
      <c r="A93" s="5"/>
      <c r="B93" s="1"/>
      <c r="C93" s="12"/>
      <c r="D93" s="52" t="s">
        <v>52</v>
      </c>
      <c r="E93" s="71" t="s">
        <v>53</v>
      </c>
      <c r="F93" s="54">
        <f>SUM(G93:I93)</f>
        <v>9.4320416025192522</v>
      </c>
      <c r="G93" s="73">
        <f>SUM(G72:J72)</f>
        <v>6.1849166666666662</v>
      </c>
      <c r="H93" s="73">
        <f>SUM(G73:J73)</f>
        <v>3.2471249358525855</v>
      </c>
      <c r="I93" s="73">
        <f>SUM(G74:J74)</f>
        <v>0</v>
      </c>
      <c r="J93" s="86"/>
      <c r="K93" s="16"/>
    </row>
    <row r="94" spans="1:11" ht="30" customHeight="1" x14ac:dyDescent="0.15">
      <c r="A94" s="5"/>
      <c r="B94" s="1"/>
      <c r="C94" s="12"/>
      <c r="D94" s="52" t="s">
        <v>54</v>
      </c>
      <c r="E94" s="71" t="s">
        <v>55</v>
      </c>
      <c r="F94" s="54">
        <f t="shared" ref="F94:F102" si="1">SUM(G94:J94)</f>
        <v>0</v>
      </c>
      <c r="G94" s="55"/>
      <c r="H94" s="55"/>
      <c r="I94" s="55"/>
      <c r="J94" s="56"/>
      <c r="K94" s="16"/>
    </row>
    <row r="95" spans="1:11" ht="9" customHeight="1" x14ac:dyDescent="0.15">
      <c r="A95" s="5"/>
      <c r="B95" s="1"/>
      <c r="C95" s="12"/>
      <c r="D95" s="77"/>
      <c r="E95" s="78"/>
      <c r="F95" s="79"/>
      <c r="G95" s="80"/>
      <c r="H95" s="80"/>
      <c r="I95" s="80"/>
      <c r="J95" s="81"/>
      <c r="K95" s="16"/>
    </row>
    <row r="96" spans="1:11" ht="30" customHeight="1" x14ac:dyDescent="0.15">
      <c r="A96" s="5"/>
      <c r="B96" s="1"/>
      <c r="C96" s="12"/>
      <c r="D96" s="52" t="s">
        <v>56</v>
      </c>
      <c r="E96" s="71" t="s">
        <v>57</v>
      </c>
      <c r="F96" s="54">
        <f>SUM(G96:J96)</f>
        <v>0.26841666666666664</v>
      </c>
      <c r="G96" s="73">
        <f>SUM(G97:G98)</f>
        <v>0</v>
      </c>
      <c r="H96" s="73">
        <f>SUM(H97:H98)</f>
        <v>6.1875029633133571E-2</v>
      </c>
      <c r="I96" s="73">
        <f>SUM(I97:I98)</f>
        <v>0.20654163703353309</v>
      </c>
      <c r="J96" s="57">
        <f>SUM(J97:J98)</f>
        <v>0</v>
      </c>
      <c r="K96" s="16"/>
    </row>
    <row r="97" spans="1:11" ht="24" customHeight="1" x14ac:dyDescent="0.15">
      <c r="A97" s="5"/>
      <c r="B97" s="1"/>
      <c r="C97" s="12"/>
      <c r="D97" s="52" t="s">
        <v>58</v>
      </c>
      <c r="E97" s="53" t="s">
        <v>59</v>
      </c>
      <c r="F97" s="54">
        <f t="shared" si="1"/>
        <v>0</v>
      </c>
      <c r="G97" s="55"/>
      <c r="H97" s="55"/>
      <c r="I97" s="55"/>
      <c r="J97" s="56"/>
      <c r="K97" s="16"/>
    </row>
    <row r="98" spans="1:11" ht="24" customHeight="1" x14ac:dyDescent="0.15">
      <c r="A98" s="5"/>
      <c r="B98" s="1"/>
      <c r="C98" s="12"/>
      <c r="D98" s="52" t="s">
        <v>60</v>
      </c>
      <c r="E98" s="87" t="s">
        <v>61</v>
      </c>
      <c r="F98" s="54">
        <f t="shared" si="1"/>
        <v>0.26841666666666664</v>
      </c>
      <c r="G98" s="55"/>
      <c r="H98" s="55">
        <v>6.1875029633133571E-2</v>
      </c>
      <c r="I98" s="55">
        <v>0.20654163703353309</v>
      </c>
      <c r="J98" s="56"/>
      <c r="K98" s="16"/>
    </row>
    <row r="99" spans="1:11" ht="9" customHeight="1" x14ac:dyDescent="0.15">
      <c r="A99" s="5"/>
      <c r="B99" s="1"/>
      <c r="C99" s="12"/>
      <c r="D99" s="77"/>
      <c r="E99" s="78"/>
      <c r="F99" s="79"/>
      <c r="G99" s="80"/>
      <c r="H99" s="80"/>
      <c r="I99" s="80"/>
      <c r="J99" s="81"/>
      <c r="K99" s="16"/>
    </row>
    <row r="100" spans="1:11" ht="30" customHeight="1" x14ac:dyDescent="0.15">
      <c r="A100" s="5"/>
      <c r="B100" s="1"/>
      <c r="C100" s="12"/>
      <c r="D100" s="52" t="s">
        <v>62</v>
      </c>
      <c r="E100" s="71" t="s">
        <v>63</v>
      </c>
      <c r="F100" s="54">
        <f t="shared" si="1"/>
        <v>0</v>
      </c>
      <c r="G100" s="55"/>
      <c r="H100" s="55"/>
      <c r="I100" s="55"/>
      <c r="J100" s="56"/>
      <c r="K100" s="16"/>
    </row>
    <row r="101" spans="1:11" ht="30" customHeight="1" x14ac:dyDescent="0.15">
      <c r="A101" s="5"/>
      <c r="B101" s="1"/>
      <c r="C101" s="12"/>
      <c r="D101" s="52" t="s">
        <v>64</v>
      </c>
      <c r="E101" s="71" t="s">
        <v>65</v>
      </c>
      <c r="F101" s="54">
        <f t="shared" si="1"/>
        <v>0</v>
      </c>
      <c r="G101" s="55"/>
      <c r="H101" s="55"/>
      <c r="I101" s="55"/>
      <c r="J101" s="56"/>
      <c r="K101" s="16"/>
    </row>
    <row r="102" spans="1:11" ht="30" customHeight="1" thickBot="1" x14ac:dyDescent="0.2">
      <c r="A102" s="5"/>
      <c r="B102" s="1"/>
      <c r="C102" s="12"/>
      <c r="D102" s="88" t="s">
        <v>66</v>
      </c>
      <c r="E102" s="98" t="s">
        <v>67</v>
      </c>
      <c r="F102" s="99">
        <f t="shared" si="1"/>
        <v>1.1934897514720433E-15</v>
      </c>
      <c r="G102" s="100">
        <f>G61-G76-G93-G94-G96+G100-G101</f>
        <v>8.8817841970012523E-16</v>
      </c>
      <c r="H102" s="100">
        <f>H61+H71-H76-H93-H94-H96+H100-H101</f>
        <v>3.4514280600195235E-8</v>
      </c>
      <c r="I102" s="100">
        <f>I61+I71-I76-I93-I94-I96+I100-I101</f>
        <v>-3.4514280294883903E-8</v>
      </c>
      <c r="J102" s="101">
        <f>J61+J71-J76-J94-J96+J100-J101</f>
        <v>0</v>
      </c>
      <c r="K102" s="16"/>
    </row>
    <row r="103" spans="1:11" ht="18" customHeight="1" thickBot="1" x14ac:dyDescent="0.2">
      <c r="A103" s="5"/>
      <c r="B103" s="1"/>
      <c r="C103" s="12"/>
      <c r="D103" s="102" t="s">
        <v>70</v>
      </c>
      <c r="E103" s="103"/>
      <c r="F103" s="103"/>
      <c r="G103" s="103"/>
      <c r="H103" s="103"/>
      <c r="I103" s="103"/>
      <c r="J103" s="104"/>
      <c r="K103" s="16"/>
    </row>
    <row r="104" spans="1:11" ht="30" customHeight="1" x14ac:dyDescent="0.15">
      <c r="A104" s="5"/>
      <c r="B104" s="1"/>
      <c r="C104" s="12"/>
      <c r="D104" s="105" t="s">
        <v>9</v>
      </c>
      <c r="E104" s="106" t="s">
        <v>71</v>
      </c>
      <c r="F104" s="107">
        <f>SUM(G104:J104)</f>
        <v>14</v>
      </c>
      <c r="G104" s="55">
        <v>14</v>
      </c>
      <c r="H104" s="55"/>
      <c r="I104" s="55"/>
      <c r="J104" s="56"/>
      <c r="K104" s="16"/>
    </row>
    <row r="105" spans="1:11" ht="30" customHeight="1" thickBot="1" x14ac:dyDescent="0.2">
      <c r="A105" s="5"/>
      <c r="B105" s="1"/>
      <c r="C105" s="12"/>
      <c r="D105" s="88" t="s">
        <v>26</v>
      </c>
      <c r="E105" s="108" t="s">
        <v>72</v>
      </c>
      <c r="F105" s="100">
        <f>SUM(G105:J105)</f>
        <v>6.1849166666666671</v>
      </c>
      <c r="G105" s="55">
        <v>6.1849166666666671</v>
      </c>
      <c r="H105" s="55"/>
      <c r="I105" s="55"/>
      <c r="J105" s="56"/>
      <c r="K105" s="16"/>
    </row>
    <row r="106" spans="1:11" ht="18" customHeight="1" thickBot="1" x14ac:dyDescent="0.2">
      <c r="A106" s="5"/>
      <c r="B106" s="1"/>
      <c r="C106" s="12"/>
      <c r="D106" s="42" t="s">
        <v>73</v>
      </c>
      <c r="E106" s="43"/>
      <c r="F106" s="43"/>
      <c r="G106" s="43"/>
      <c r="H106" s="43"/>
      <c r="I106" s="43"/>
      <c r="J106" s="44"/>
      <c r="K106" s="16"/>
    </row>
    <row r="107" spans="1:11" ht="30" customHeight="1" x14ac:dyDescent="0.15">
      <c r="A107" s="5"/>
      <c r="B107" s="1"/>
      <c r="C107" s="12"/>
      <c r="D107" s="47" t="s">
        <v>9</v>
      </c>
      <c r="E107" s="109" t="s">
        <v>3</v>
      </c>
      <c r="F107" s="50">
        <f>SUM(G107:J107)</f>
        <v>23437.44529</v>
      </c>
      <c r="G107" s="110">
        <f>SUM(G108,G112,G115)</f>
        <v>0</v>
      </c>
      <c r="H107" s="110">
        <f>SUM(H108,H112,H115)</f>
        <v>0</v>
      </c>
      <c r="I107" s="110">
        <f>SUM(I108,I112,I115)</f>
        <v>23437.44529</v>
      </c>
      <c r="J107" s="111">
        <f>SUM(J108,J112,J115)</f>
        <v>0</v>
      </c>
      <c r="K107" s="16"/>
    </row>
    <row r="108" spans="1:11" s="64" customFormat="1" ht="24" customHeight="1" x14ac:dyDescent="0.25">
      <c r="A108" s="58"/>
      <c r="B108" s="2"/>
      <c r="C108" s="59"/>
      <c r="D108" s="52" t="s">
        <v>11</v>
      </c>
      <c r="E108" s="82" t="s">
        <v>74</v>
      </c>
      <c r="F108" s="73">
        <f>SUM(G108:J108)</f>
        <v>23437.44529</v>
      </c>
      <c r="G108" s="73">
        <f>SUM(G109:G111)</f>
        <v>0</v>
      </c>
      <c r="H108" s="73">
        <f>SUM(H109:H111)</f>
        <v>0</v>
      </c>
      <c r="I108" s="73">
        <f>SUM(I109:I111)</f>
        <v>23437.44529</v>
      </c>
      <c r="J108" s="57">
        <f>SUM(J109:J111)</f>
        <v>0</v>
      </c>
      <c r="K108" s="63"/>
    </row>
    <row r="109" spans="1:11" s="64" customFormat="1" ht="15" hidden="1" customHeight="1" x14ac:dyDescent="0.25">
      <c r="A109" s="58"/>
      <c r="B109" s="2"/>
      <c r="C109" s="59"/>
      <c r="D109" s="60" t="s">
        <v>75</v>
      </c>
      <c r="E109" s="61"/>
      <c r="F109" s="61"/>
      <c r="G109" s="61"/>
      <c r="H109" s="61"/>
      <c r="I109" s="61"/>
      <c r="J109" s="62"/>
      <c r="K109" s="63"/>
    </row>
    <row r="110" spans="1:11" s="64" customFormat="1" ht="15" customHeight="1" x14ac:dyDescent="0.25">
      <c r="A110" s="58"/>
      <c r="B110" s="2"/>
      <c r="C110" s="65" t="s">
        <v>16</v>
      </c>
      <c r="D110" s="52" t="s">
        <v>76</v>
      </c>
      <c r="E110" s="66" t="s">
        <v>37</v>
      </c>
      <c r="F110" s="54">
        <f>SUM(G110:J110)</f>
        <v>23437.44529</v>
      </c>
      <c r="G110" s="55"/>
      <c r="H110" s="55"/>
      <c r="I110" s="55">
        <v>23437.44529</v>
      </c>
      <c r="J110" s="56"/>
      <c r="K110" s="63"/>
    </row>
    <row r="111" spans="1:11" s="64" customFormat="1" ht="15" customHeight="1" x14ac:dyDescent="0.25">
      <c r="A111" s="58"/>
      <c r="B111" s="2"/>
      <c r="C111" s="59"/>
      <c r="D111" s="67"/>
      <c r="E111" s="68" t="s">
        <v>38</v>
      </c>
      <c r="F111" s="69"/>
      <c r="G111" s="69"/>
      <c r="H111" s="69"/>
      <c r="I111" s="69"/>
      <c r="J111" s="70"/>
      <c r="K111" s="63"/>
    </row>
    <row r="112" spans="1:11" ht="24" customHeight="1" x14ac:dyDescent="0.15">
      <c r="A112" s="1"/>
      <c r="B112" s="1"/>
      <c r="C112" s="12"/>
      <c r="D112" s="52" t="s">
        <v>13</v>
      </c>
      <c r="E112" s="82" t="s">
        <v>77</v>
      </c>
      <c r="F112" s="73">
        <f>SUM(G112:J112)</f>
        <v>0</v>
      </c>
      <c r="G112" s="73">
        <f>SUM(G113:G114)</f>
        <v>0</v>
      </c>
      <c r="H112" s="73">
        <f>SUM(H113:H114)</f>
        <v>0</v>
      </c>
      <c r="I112" s="73">
        <f>SUM(I113:I114)</f>
        <v>0</v>
      </c>
      <c r="J112" s="57">
        <f>SUM(J113:J114)</f>
        <v>0</v>
      </c>
      <c r="K112" s="16"/>
    </row>
    <row r="113" spans="1:11" s="64" customFormat="1" ht="15" hidden="1" customHeight="1" x14ac:dyDescent="0.25">
      <c r="A113" s="58" t="s">
        <v>78</v>
      </c>
      <c r="B113" s="2"/>
      <c r="C113" s="59"/>
      <c r="D113" s="60" t="s">
        <v>15</v>
      </c>
      <c r="E113" s="61"/>
      <c r="F113" s="61"/>
      <c r="G113" s="61"/>
      <c r="H113" s="61"/>
      <c r="I113" s="61"/>
      <c r="J113" s="62"/>
      <c r="K113" s="63"/>
    </row>
    <row r="114" spans="1:11" s="64" customFormat="1" ht="15" customHeight="1" x14ac:dyDescent="0.25">
      <c r="A114" s="58"/>
      <c r="B114" s="2"/>
      <c r="C114" s="59"/>
      <c r="D114" s="112"/>
      <c r="E114" s="68" t="s">
        <v>19</v>
      </c>
      <c r="F114" s="113"/>
      <c r="G114" s="113"/>
      <c r="H114" s="113"/>
      <c r="I114" s="113"/>
      <c r="J114" s="114"/>
      <c r="K114" s="63"/>
    </row>
    <row r="115" spans="1:11" s="64" customFormat="1" ht="24" customHeight="1" x14ac:dyDescent="0.25">
      <c r="A115" s="58"/>
      <c r="B115" s="2"/>
      <c r="C115" s="59"/>
      <c r="D115" s="52" t="s">
        <v>20</v>
      </c>
      <c r="E115" s="82" t="s">
        <v>46</v>
      </c>
      <c r="F115" s="73">
        <f>SUM(G115:J115)</f>
        <v>0</v>
      </c>
      <c r="G115" s="73">
        <f>SUM(G116:G117)</f>
        <v>0</v>
      </c>
      <c r="H115" s="73">
        <f>SUM(H116:H117)</f>
        <v>0</v>
      </c>
      <c r="I115" s="73">
        <f>SUM(I116:I117)</f>
        <v>0</v>
      </c>
      <c r="J115" s="57">
        <f>SUM(J116:J117)</f>
        <v>0</v>
      </c>
      <c r="K115" s="63"/>
    </row>
    <row r="116" spans="1:11" s="64" customFormat="1" ht="15" hidden="1" customHeight="1" x14ac:dyDescent="0.25">
      <c r="A116" s="58"/>
      <c r="B116" s="2"/>
      <c r="C116" s="59"/>
      <c r="D116" s="60" t="s">
        <v>22</v>
      </c>
      <c r="E116" s="61"/>
      <c r="F116" s="61"/>
      <c r="G116" s="61"/>
      <c r="H116" s="61"/>
      <c r="I116" s="61"/>
      <c r="J116" s="62"/>
      <c r="K116" s="63"/>
    </row>
    <row r="117" spans="1:11" s="64" customFormat="1" ht="15" customHeight="1" thickBot="1" x14ac:dyDescent="0.3">
      <c r="A117" s="2"/>
      <c r="B117" s="2"/>
      <c r="C117" s="59"/>
      <c r="D117" s="115"/>
      <c r="E117" s="68" t="s">
        <v>48</v>
      </c>
      <c r="F117" s="116"/>
      <c r="G117" s="116"/>
      <c r="H117" s="116"/>
      <c r="I117" s="116"/>
      <c r="J117" s="117"/>
      <c r="K117" s="63"/>
    </row>
    <row r="118" spans="1:11" s="64" customFormat="1" ht="18" customHeight="1" thickBot="1" x14ac:dyDescent="0.3">
      <c r="A118" s="2"/>
      <c r="B118" s="2"/>
      <c r="C118" s="59"/>
      <c r="D118" s="42" t="s">
        <v>79</v>
      </c>
      <c r="E118" s="43"/>
      <c r="F118" s="43"/>
      <c r="G118" s="43"/>
      <c r="H118" s="43"/>
      <c r="I118" s="43"/>
      <c r="J118" s="44"/>
      <c r="K118" s="63"/>
    </row>
    <row r="119" spans="1:11" s="64" customFormat="1" ht="24" customHeight="1" x14ac:dyDescent="0.25">
      <c r="A119" s="2"/>
      <c r="B119" s="2"/>
      <c r="C119" s="59"/>
      <c r="D119" s="52" t="s">
        <v>9</v>
      </c>
      <c r="E119" s="118" t="s">
        <v>80</v>
      </c>
      <c r="F119" s="73">
        <f>SUM(G119:J119)</f>
        <v>0</v>
      </c>
      <c r="G119" s="54">
        <f>SUM(G120:G121)</f>
        <v>0</v>
      </c>
      <c r="H119" s="54">
        <f>SUM(H120:H121)</f>
        <v>0</v>
      </c>
      <c r="I119" s="54">
        <f>SUM(I120:I121)</f>
        <v>0</v>
      </c>
      <c r="J119" s="57">
        <f>SUM(J120:J121)</f>
        <v>0</v>
      </c>
      <c r="K119" s="63"/>
    </row>
    <row r="120" spans="1:11" s="64" customFormat="1" ht="15" hidden="1" customHeight="1" x14ac:dyDescent="0.25">
      <c r="A120" s="58"/>
      <c r="B120" s="2"/>
      <c r="C120" s="59"/>
      <c r="D120" s="60" t="s">
        <v>81</v>
      </c>
      <c r="E120" s="61"/>
      <c r="F120" s="61"/>
      <c r="G120" s="61"/>
      <c r="H120" s="61"/>
      <c r="I120" s="61"/>
      <c r="J120" s="62"/>
      <c r="K120" s="63"/>
    </row>
    <row r="121" spans="1:11" s="64" customFormat="1" ht="15" customHeight="1" thickBot="1" x14ac:dyDescent="0.3">
      <c r="A121" s="2"/>
      <c r="B121" s="2"/>
      <c r="C121" s="59"/>
      <c r="D121" s="112"/>
      <c r="E121" s="68" t="s">
        <v>82</v>
      </c>
      <c r="F121" s="113"/>
      <c r="G121" s="113"/>
      <c r="H121" s="113"/>
      <c r="I121" s="113"/>
      <c r="J121" s="114"/>
      <c r="K121" s="63"/>
    </row>
    <row r="122" spans="1:11" ht="18" customHeight="1" thickBot="1" x14ac:dyDescent="0.2">
      <c r="A122" s="1"/>
      <c r="B122" s="119"/>
      <c r="C122" s="59"/>
      <c r="D122" s="42" t="s">
        <v>83</v>
      </c>
      <c r="E122" s="43"/>
      <c r="F122" s="43"/>
      <c r="G122" s="43"/>
      <c r="H122" s="43"/>
      <c r="I122" s="43"/>
      <c r="J122" s="44"/>
      <c r="K122" s="63"/>
    </row>
    <row r="123" spans="1:11" ht="30" customHeight="1" x14ac:dyDescent="0.15">
      <c r="C123" s="59"/>
      <c r="D123" s="47" t="s">
        <v>9</v>
      </c>
      <c r="E123" s="120" t="s">
        <v>84</v>
      </c>
      <c r="F123" s="50">
        <f>SUM(G123:J123)</f>
        <v>23437.44529</v>
      </c>
      <c r="G123" s="49">
        <f>SUM(G124,G128,G131)</f>
        <v>0</v>
      </c>
      <c r="H123" s="49">
        <f>SUM(H124,H128,H131)</f>
        <v>0</v>
      </c>
      <c r="I123" s="49">
        <f>SUM(I124,I128,I131)</f>
        <v>23437.44529</v>
      </c>
      <c r="J123" s="51">
        <f>SUM(J124,J128,J131)</f>
        <v>0</v>
      </c>
      <c r="K123" s="63"/>
    </row>
    <row r="124" spans="1:11" ht="24" customHeight="1" x14ac:dyDescent="0.15">
      <c r="C124" s="59"/>
      <c r="D124" s="52" t="s">
        <v>11</v>
      </c>
      <c r="E124" s="82" t="s">
        <v>74</v>
      </c>
      <c r="F124" s="73">
        <f>SUM(G124:J124)</f>
        <v>23437.44529</v>
      </c>
      <c r="G124" s="73">
        <f>SUM(G125:G127)</f>
        <v>0</v>
      </c>
      <c r="H124" s="73">
        <f>SUM(H125:H127)</f>
        <v>0</v>
      </c>
      <c r="I124" s="73">
        <f>SUM(I125:I127)</f>
        <v>23437.44529</v>
      </c>
      <c r="J124" s="57">
        <f>SUM(J125:J127)</f>
        <v>0</v>
      </c>
      <c r="K124" s="63"/>
    </row>
    <row r="125" spans="1:11" s="64" customFormat="1" ht="15" customHeight="1" x14ac:dyDescent="0.25">
      <c r="A125" s="58"/>
      <c r="B125" s="2"/>
      <c r="C125" s="59"/>
      <c r="D125" s="60" t="s">
        <v>75</v>
      </c>
      <c r="E125" s="61"/>
      <c r="F125" s="61"/>
      <c r="G125" s="61"/>
      <c r="H125" s="61"/>
      <c r="I125" s="61"/>
      <c r="J125" s="62"/>
      <c r="K125" s="63"/>
    </row>
    <row r="126" spans="1:11" s="64" customFormat="1" ht="15" customHeight="1" x14ac:dyDescent="0.25">
      <c r="A126" s="58"/>
      <c r="B126" s="2"/>
      <c r="C126" s="94" t="s">
        <v>16</v>
      </c>
      <c r="D126" s="52" t="s">
        <v>76</v>
      </c>
      <c r="E126" s="95" t="str">
        <f>IF('46 - передача'!$E$110="", "", '46 - передача'!$E$110)</f>
        <v>Общество с ограниченной ответственностью "РН-Энерго"</v>
      </c>
      <c r="F126" s="54">
        <f>SUM(G126:J126)</f>
        <v>23437.44529</v>
      </c>
      <c r="G126" s="55"/>
      <c r="H126" s="55"/>
      <c r="I126" s="55">
        <v>23437.44529</v>
      </c>
      <c r="J126" s="56"/>
      <c r="K126" s="63"/>
    </row>
    <row r="127" spans="1:11" ht="15" customHeight="1" x14ac:dyDescent="0.15">
      <c r="C127" s="59"/>
      <c r="D127" s="67"/>
      <c r="E127" s="96" t="s">
        <v>38</v>
      </c>
      <c r="F127" s="69"/>
      <c r="G127" s="69"/>
      <c r="H127" s="69"/>
      <c r="I127" s="69"/>
      <c r="J127" s="70"/>
      <c r="K127" s="63"/>
    </row>
    <row r="128" spans="1:11" ht="24" customHeight="1" x14ac:dyDescent="0.15">
      <c r="C128" s="59"/>
      <c r="D128" s="52" t="s">
        <v>13</v>
      </c>
      <c r="E128" s="82" t="s">
        <v>77</v>
      </c>
      <c r="F128" s="73">
        <f>SUM(G128:J128)</f>
        <v>0</v>
      </c>
      <c r="G128" s="73">
        <f>SUM(G129:G130)</f>
        <v>0</v>
      </c>
      <c r="H128" s="73">
        <f>SUM(H129:H130)</f>
        <v>0</v>
      </c>
      <c r="I128" s="73">
        <f>SUM(I129:I130)</f>
        <v>0</v>
      </c>
      <c r="J128" s="57">
        <f>SUM(J129:J130)</f>
        <v>0</v>
      </c>
      <c r="K128" s="63"/>
    </row>
    <row r="129" spans="1:11" s="64" customFormat="1" ht="15" customHeight="1" x14ac:dyDescent="0.25">
      <c r="A129" s="58"/>
      <c r="B129" s="2"/>
      <c r="C129" s="59"/>
      <c r="D129" s="60" t="s">
        <v>15</v>
      </c>
      <c r="E129" s="61"/>
      <c r="F129" s="61"/>
      <c r="G129" s="61"/>
      <c r="H129" s="61"/>
      <c r="I129" s="61"/>
      <c r="J129" s="62"/>
      <c r="K129" s="63"/>
    </row>
    <row r="130" spans="1:11" ht="15" customHeight="1" x14ac:dyDescent="0.15">
      <c r="C130" s="59"/>
      <c r="D130" s="112"/>
      <c r="E130" s="96" t="s">
        <v>19</v>
      </c>
      <c r="F130" s="113"/>
      <c r="G130" s="113"/>
      <c r="H130" s="113"/>
      <c r="I130" s="113"/>
      <c r="J130" s="114"/>
      <c r="K130" s="63"/>
    </row>
    <row r="131" spans="1:11" ht="24" customHeight="1" x14ac:dyDescent="0.15">
      <c r="C131" s="59"/>
      <c r="D131" s="52" t="s">
        <v>20</v>
      </c>
      <c r="E131" s="82" t="s">
        <v>46</v>
      </c>
      <c r="F131" s="73">
        <f>SUM(G131:J131)</f>
        <v>0</v>
      </c>
      <c r="G131" s="73">
        <f>SUM(G132:G133)</f>
        <v>0</v>
      </c>
      <c r="H131" s="73">
        <f>SUM(H132:H133)</f>
        <v>0</v>
      </c>
      <c r="I131" s="73">
        <f>SUM(I132:I133)</f>
        <v>0</v>
      </c>
      <c r="J131" s="57">
        <f>SUM(J132:J133)</f>
        <v>0</v>
      </c>
      <c r="K131" s="63"/>
    </row>
    <row r="132" spans="1:11" s="64" customFormat="1" ht="15" customHeight="1" x14ac:dyDescent="0.25">
      <c r="A132" s="58"/>
      <c r="B132" s="2"/>
      <c r="C132" s="59"/>
      <c r="D132" s="60" t="s">
        <v>22</v>
      </c>
      <c r="E132" s="61"/>
      <c r="F132" s="61"/>
      <c r="G132" s="61"/>
      <c r="H132" s="61"/>
      <c r="I132" s="61"/>
      <c r="J132" s="62"/>
      <c r="K132" s="63"/>
    </row>
    <row r="133" spans="1:11" ht="15" customHeight="1" x14ac:dyDescent="0.15">
      <c r="C133" s="59"/>
      <c r="D133" s="83"/>
      <c r="E133" s="96" t="s">
        <v>48</v>
      </c>
      <c r="F133" s="84"/>
      <c r="G133" s="84"/>
      <c r="H133" s="84"/>
      <c r="I133" s="84"/>
      <c r="J133" s="85"/>
      <c r="K133" s="63"/>
    </row>
    <row r="134" spans="1:11" ht="9" customHeight="1" x14ac:dyDescent="0.15">
      <c r="A134" s="5"/>
      <c r="B134" s="1"/>
      <c r="C134" s="12"/>
      <c r="D134" s="77"/>
      <c r="E134" s="78"/>
      <c r="F134" s="79"/>
      <c r="G134" s="80"/>
      <c r="H134" s="80"/>
      <c r="I134" s="80"/>
      <c r="J134" s="81"/>
      <c r="K134" s="16"/>
    </row>
    <row r="135" spans="1:11" ht="30" customHeight="1" x14ac:dyDescent="0.15">
      <c r="C135" s="59"/>
      <c r="D135" s="52" t="s">
        <v>26</v>
      </c>
      <c r="E135" s="118" t="s">
        <v>85</v>
      </c>
      <c r="F135" s="73">
        <f>SUM(G135:J135)</f>
        <v>0</v>
      </c>
      <c r="G135" s="73">
        <f>SUM(G136:G137)</f>
        <v>0</v>
      </c>
      <c r="H135" s="73">
        <f>SUM(H136:H137)</f>
        <v>0</v>
      </c>
      <c r="I135" s="73">
        <f>SUM(I136:I137)</f>
        <v>0</v>
      </c>
      <c r="J135" s="57">
        <f>SUM(J136:J137)</f>
        <v>0</v>
      </c>
      <c r="K135" s="63"/>
    </row>
    <row r="136" spans="1:11" s="64" customFormat="1" ht="15" hidden="1" customHeight="1" x14ac:dyDescent="0.25">
      <c r="A136" s="58"/>
      <c r="B136" s="2"/>
      <c r="C136" s="59"/>
      <c r="D136" s="60" t="s">
        <v>86</v>
      </c>
      <c r="E136" s="61"/>
      <c r="F136" s="61"/>
      <c r="G136" s="61"/>
      <c r="H136" s="61"/>
      <c r="I136" s="61"/>
      <c r="J136" s="62"/>
      <c r="K136" s="63"/>
    </row>
    <row r="137" spans="1:11" ht="15" customHeight="1" thickBot="1" x14ac:dyDescent="0.2">
      <c r="C137" s="59"/>
      <c r="D137" s="115"/>
      <c r="E137" s="121" t="s">
        <v>82</v>
      </c>
      <c r="F137" s="116"/>
      <c r="G137" s="116"/>
      <c r="H137" s="116"/>
      <c r="I137" s="116"/>
      <c r="J137" s="117"/>
      <c r="K137" s="63"/>
    </row>
    <row r="138" spans="1:11" x14ac:dyDescent="0.15">
      <c r="C138" s="122"/>
      <c r="D138" s="123"/>
      <c r="E138" s="124"/>
      <c r="F138" s="125"/>
      <c r="G138" s="125"/>
      <c r="H138" s="125"/>
      <c r="I138" s="125"/>
      <c r="J138" s="125"/>
      <c r="K138" s="126"/>
    </row>
  </sheetData>
  <sheetProtection password="FA9C" sheet="1" objects="1" scenarios="1" formatColumns="0" formatRows="0"/>
  <mergeCells count="7">
    <mergeCell ref="D122:J122"/>
    <mergeCell ref="D9:J9"/>
    <mergeCell ref="D17:J17"/>
    <mergeCell ref="D60:J60"/>
    <mergeCell ref="D103:J103"/>
    <mergeCell ref="D106:J106"/>
    <mergeCell ref="D118:J118"/>
  </mergeCells>
  <dataValidations count="5">
    <dataValidation type="list" allowBlank="1" showInputMessage="1" showErrorMessage="1" errorTitle="Внимание" error="Выберите значение из предложенного списка!" sqref="E22">
      <formula1>tso_name</formula1>
    </dataValidation>
    <dataValidation type="list" allowBlank="1" showInputMessage="1" showErrorMessage="1" errorTitle="Внимание" error="Выберите значение из предложенного списка!" sqref="E36 E110">
      <formula1>sbwt_name</formula1>
    </dataValidation>
    <dataValidation type="list" allowBlank="1" showInputMessage="1" showErrorMessage="1" errorTitle="Внимание" error="Выберите значение из списка!" sqref="E12">
      <formula1>"0,1,2,3,4,5,6,7,8,9,10"</formula1>
    </dataValidation>
    <dataValidation type="decimal" allowBlank="1" showInputMessage="1" showErrorMessage="1" sqref="G134:I134 G99:I99 G75:I75 G95:I95 G28:G32 H30:H32 I31:I32 G52:I52 G56:I56">
      <formula1>-9.99999999999999E+26</formula1>
      <formula2>9.99999999999999E+25</formula2>
    </dataValidation>
    <dataValidation type="decimal" allowBlank="1" showInputMessage="1" showErrorMessage="1" errorTitle="Внимание" error="Допускается ввод только действительных чисел!" sqref="J134 G104:J105 G72:J74 G71 J75 J95 G94:J94 G97:J98 G100:J101 J99 G70:J70 G19:J19 I30:J30 J31:J32 H29:J29 J52 J56 G62:J62 G51:J51 G54:J55 G57:J58 G27:J27 G36:J36 G79:J79 G22:J22 G65:J65 G110:J110 G126:J126">
      <formula1>-9.99999999999999E+23</formula1>
      <formula2>9.99999999999999E+23</formula2>
    </dataValidation>
  </dataValidations>
  <hyperlinks>
    <hyperlink ref="E23" location="'46 - передача'!A1" tooltip="Добавить сетевую компанию" display="Добавить сетевую компанию"/>
    <hyperlink ref="E26" location="'46 - передача'!A1" tooltip="Добавить генерирующую компанию" display="Добавить генерирующую компанию"/>
    <hyperlink ref="E40" location="'46 - передача'!A1" tooltip="Добавить сетевую компанию" display="Добавить сетевую компанию"/>
    <hyperlink ref="E43" location="'46 - передача'!A1" tooltip="Добавить генерирующую компанию" display="Добавить генерирующую компанию"/>
    <hyperlink ref="E111" location="'46 - передача'!A1" tooltip="Добавить сбытовую компанию" display="Добавить сбытовую компанию"/>
    <hyperlink ref="E114" location="'46 - передача'!A1" tooltip="Добавить сетевую компанию" display="Добавить сетевую компанию"/>
    <hyperlink ref="E117" location="'46 - передача'!A1" tooltip="Добавить другую организацию" display="Добавить другую организацию"/>
    <hyperlink ref="E121" location="'46 - передача'!A1" tooltip="Добавить сетевую компанию (передача)" display="Добавить сетевую компанию (передача)"/>
    <hyperlink ref="E37" location="'46 - передача'!A1" tooltip="Добавить сбытовую компанию" display="Добавить сбытовую компанию"/>
    <hyperlink ref="E46" location="'46 - передача'!A1" tooltip="Добавить другую организацию" display="Добавить другую организацию"/>
    <hyperlink ref="E49" location="'46 - передача'!A1" tooltip="Добавить сетевую компанию" display="Добавить сетевую компанию"/>
    <hyperlink ref="C36" location="'46 - передача'!$A$1" tooltip="Удалить" display="Удалить"/>
    <hyperlink ref="C22" location="'46 - передача'!$A$1" tooltip="Удалить" display="Удалить"/>
    <hyperlink ref="C110" location="'46 - передача'!$A$1" tooltip="Удалить" display="Удалить"/>
  </hyperlinks>
  <pageMargins left="0.43307086614173229" right="0.39370078740157483" top="0.74803149606299213" bottom="0.74803149606299213" header="0.31496062992125984" footer="0.31496062992125984"/>
  <pageSetup paperSize="9" scale="6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46 - передача</vt:lpstr>
      <vt:lpstr>ACCURACY_RANGE</vt:lpstr>
      <vt:lpstr>DELETE_HL_COLUMN_MARKER</vt:lpstr>
      <vt:lpstr>EE_DISBALANCE</vt:lpstr>
      <vt:lpstr>EE_TOTAL_DISBALANCE</vt:lpstr>
      <vt:lpstr>NUM_COLUMN_MARKER</vt:lpstr>
      <vt:lpstr>POWER_DISBALANCE</vt:lpstr>
      <vt:lpstr>POWER_TOTAL_DISBALANCE</vt:lpstr>
      <vt:lpstr>ROW_MARKER_1</vt:lpstr>
      <vt:lpstr>ROW_MARKER_2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2020-02-26T09:18:38Z</dcterms:created>
  <dcterms:modified xsi:type="dcterms:W3CDTF">2020-02-26T09:21:16Z</dcterms:modified>
</cp:coreProperties>
</file>