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№2'!$A$1:$F$42</definedName>
  </definedNames>
  <calcPr calcId="152511" refMode="R1C1" iterate="1"/>
</workbook>
</file>

<file path=xl/calcChain.xml><?xml version="1.0" encoding="utf-8"?>
<calcChain xmlns="http://schemas.openxmlformats.org/spreadsheetml/2006/main">
  <c r="E17" i="2" l="1"/>
  <c r="E12" i="2" s="1"/>
  <c r="E13" i="2" s="1"/>
  <c r="E20" i="2"/>
  <c r="H14" i="2"/>
  <c r="E11" i="2"/>
  <c r="F18" i="1"/>
  <c r="F19" i="1" s="1"/>
  <c r="G18" i="1"/>
  <c r="G19" i="1" s="1"/>
  <c r="H18" i="1"/>
  <c r="H19" i="1" s="1"/>
  <c r="I18" i="1"/>
  <c r="I19" i="1" s="1"/>
  <c r="E18" i="1"/>
  <c r="E19" i="1" s="1"/>
  <c r="J14" i="1"/>
  <c r="F11" i="1"/>
  <c r="G11" i="1"/>
  <c r="H11" i="1"/>
  <c r="I11" i="1"/>
  <c r="E11" i="1"/>
  <c r="A29" i="1"/>
  <c r="A3" i="1"/>
  <c r="A5" i="2"/>
  <c r="K14" i="1"/>
  <c r="K19" i="1" l="1"/>
  <c r="J18" i="1"/>
  <c r="J19" i="1" s="1"/>
  <c r="K18" i="1"/>
  <c r="E18" i="2"/>
  <c r="H16" i="2" l="1"/>
  <c r="H18" i="2" s="1"/>
  <c r="E16" i="2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<sst xmlns="http://schemas.openxmlformats.org/spreadsheetml/2006/main" count="146" uniqueCount="79">
  <si>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</si>
  <si>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</si>
  <si>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</si>
  <si>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</si>
  <si>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</si>
  <si>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</si>
  <si>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</si>
  <si>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</si>
  <si>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</si>
  <si>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</si>
  <si>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</si>
  <si>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</si>
  <si>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</si>
  <si>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</si>
  <si>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</si>
  <si>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</si>
  <si>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</si>
  <si>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</si>
  <si>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</si>
  <si>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</si>
  <si>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</si>
  <si>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</si>
  <si>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</si>
  <si>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</si>
  <si>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</si>
  <si>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</si>
  <si>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</si>
  <si>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</si>
  <si>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</si>
  <si>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</si>
  <si>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</si>
  <si>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</si>
  <si>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</si>
  <si>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</si>
  <si>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</si>
  <si>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</si>
  <si>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</si>
  <si>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</si>
  <si>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</si>
  <si>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</si>
  <si>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</si>
  <si>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</si>
  <si>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</si>
  <si>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</si>
  <si>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</si>
  <si>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</si>
  <si>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</si>
  <si>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</si>
  <si>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</si>
  <si>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</si>
  <si>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</si>
  <si>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</si>
  <si>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</si>
  <si>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</si>
  <si>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</si>
  <si>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</si>
  <si>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</si>
  <si>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</si>
  <si>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</si>
  <si>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</si>
  <si>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</si>
  <si>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</si>
  <si>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</si>
  <si>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</si>
  <si>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</si>
  <si>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</si>
  <si>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</si>
  <si>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</si>
  <si>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</si>
  <si>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</si>
  <si>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</si>
  <si>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</si>
  <si>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</si>
  <si>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</si>
  <si>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</si>
  <si>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</si>
  <si>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* Данные заполняются по итогам 1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</si>
  <si>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6-60-80</t>
    </r>
  </si>
  <si>
    <t>Информация о фактически сложившихся ценах и объёмах потребления топлива по итогам 1 квартала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</si>
</sst>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5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6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6" xfId="26" applyFont="1" applyBorder="1" applyAlignment="1" applyProtection="1">
      <alignment horizontal="center" vertical="center" wrapText="1"/>
    </xf>
    <xf numFmtId="0" fontId="4" fillId="0" borderId="40" xfId="26" applyFont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6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4" zoomScale="70" zoomScaleNormal="70" workbookViewId="0">
      <selection activeCell="H20" sqref="H20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60" t="s">
        <v>0</v>
      </c>
    </row>
    <row r="3" spans="1:11" ht="37.9" customHeight="1">
      <c r="A3" s="70" t="str">
        <f>'Приложение №2'!A3:E3</f>
        <v>Информация о фактически сложившихся ценах и объёмах потребления топлива по итогам 1 квартала 2019 года</v>
      </c>
      <c r="B3" s="70"/>
      <c r="C3" s="70"/>
      <c r="D3" s="70"/>
      <c r="E3" s="70"/>
      <c r="F3" s="70"/>
      <c r="G3" s="70"/>
      <c r="H3" s="70"/>
      <c r="I3" s="70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60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7" t="s">
        <v>8</v>
      </c>
    </row>
    <row r="9" spans="1:11" ht="29.45" customHeight="1" thickBot="1">
      <c r="A9" s="73"/>
      <c r="B9" s="74"/>
      <c r="C9" s="74"/>
      <c r="D9" s="74"/>
      <c r="E9" s="76"/>
      <c r="F9" s="76"/>
      <c r="G9" s="76"/>
      <c r="H9" s="76"/>
      <c r="I9" s="78"/>
    </row>
    <row r="10" spans="1:11" ht="21.6" customHeight="1" thickBot="1">
      <c r="A10" s="83" t="s">
        <v>9</v>
      </c>
      <c r="B10" s="86" t="s">
        <v>10</v>
      </c>
      <c r="C10" s="40" t="s">
        <v>11</v>
      </c>
      <c r="D10" s="41" t="s">
        <v>12</v>
      </c>
      <c r="E10" s="48">
        <v>576.4</v>
      </c>
      <c r="F10" s="48">
        <v>576.4</v>
      </c>
      <c r="G10" s="48">
        <v>576.4</v>
      </c>
      <c r="H10" s="48">
        <v>576.4</v>
      </c>
      <c r="I10" s="48">
        <v>576.4</v>
      </c>
    </row>
    <row r="11" spans="1:11" ht="21.6" customHeight="1">
      <c r="A11" s="84"/>
      <c r="B11" s="87"/>
      <c r="C11" s="2" t="s">
        <v>13</v>
      </c>
      <c r="D11" s="3" t="s">
        <v>14</v>
      </c>
      <c r="E11" s="49">
        <f>E10*1.18</f>
        <v>680.15199999999993</v>
      </c>
      <c r="F11" s="49">
        <f>F10*1.18</f>
        <v>680.15199999999993</v>
      </c>
      <c r="G11" s="49">
        <f>G10*1.18</f>
        <v>680.15199999999993</v>
      </c>
      <c r="H11" s="49">
        <f>H10*1.18</f>
        <v>680.15199999999993</v>
      </c>
      <c r="I11" s="50">
        <f>I10*1.18</f>
        <v>680.15199999999993</v>
      </c>
    </row>
    <row r="12" spans="1:11" ht="21.6" customHeight="1">
      <c r="A12" s="84"/>
      <c r="B12" s="88" t="s">
        <v>15</v>
      </c>
      <c r="C12" s="2" t="s">
        <v>11</v>
      </c>
      <c r="D12" s="3" t="s">
        <v>16</v>
      </c>
      <c r="E12" s="51" t="s">
        <v>67</v>
      </c>
      <c r="F12" s="51" t="s">
        <v>67</v>
      </c>
      <c r="G12" s="51" t="s">
        <v>67</v>
      </c>
      <c r="H12" s="51" t="s">
        <v>67</v>
      </c>
      <c r="I12" s="52" t="s">
        <v>67</v>
      </c>
    </row>
    <row r="13" spans="1:11" ht="21.6" customHeight="1">
      <c r="A13" s="84"/>
      <c r="B13" s="88"/>
      <c r="C13" s="2" t="s">
        <v>13</v>
      </c>
      <c r="D13" s="3" t="s">
        <v>17</v>
      </c>
      <c r="E13" s="51" t="s">
        <v>67</v>
      </c>
      <c r="F13" s="51" t="s">
        <v>67</v>
      </c>
      <c r="G13" s="51" t="s">
        <v>67</v>
      </c>
      <c r="H13" s="51" t="s">
        <v>67</v>
      </c>
      <c r="I13" s="52" t="s">
        <v>67</v>
      </c>
    </row>
    <row r="14" spans="1:11" ht="29.45" customHeight="1" thickBot="1">
      <c r="A14" s="84"/>
      <c r="B14" s="91" t="s">
        <v>18</v>
      </c>
      <c r="C14" s="92"/>
      <c r="D14" s="42" t="s">
        <v>19</v>
      </c>
      <c r="E14" s="53">
        <v>84</v>
      </c>
      <c r="F14" s="53">
        <v>498</v>
      </c>
      <c r="G14" s="53">
        <v>45</v>
      </c>
      <c r="H14" s="53">
        <v>52</v>
      </c>
      <c r="I14" s="54">
        <v>168</v>
      </c>
      <c r="J14" t="b">
        <f>[1]TDSheet!$N$304=SUM(E14:I14)</f>
        <v>0</v>
      </c>
      <c r="K14" s="39">
        <f>E14+F14+G14+H14+I14</f>
        <v>847</v>
      </c>
    </row>
    <row r="15" spans="1:11" ht="29.45" customHeight="1" thickBot="1">
      <c r="A15" s="84"/>
      <c r="B15" s="86" t="s">
        <v>20</v>
      </c>
      <c r="C15" s="40" t="s">
        <v>11</v>
      </c>
      <c r="D15" s="41" t="s">
        <v>21</v>
      </c>
      <c r="E15" s="55" t="s">
        <v>67</v>
      </c>
      <c r="F15" s="55" t="s">
        <v>67</v>
      </c>
      <c r="G15" s="55" t="s">
        <v>67</v>
      </c>
      <c r="H15" s="55" t="s">
        <v>67</v>
      </c>
      <c r="I15" s="56" t="s">
        <v>67</v>
      </c>
      <c r="K15" s="39"/>
    </row>
    <row r="16" spans="1:11" ht="29.45" customHeight="1">
      <c r="A16" s="84"/>
      <c r="B16" s="87"/>
      <c r="C16" s="2" t="s">
        <v>13</v>
      </c>
      <c r="D16" s="3" t="s">
        <v>22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K16" s="39"/>
    </row>
    <row r="17" spans="1:11" ht="41.45" customHeight="1" thickBot="1">
      <c r="A17" s="84"/>
      <c r="B17" s="91" t="s">
        <v>23</v>
      </c>
      <c r="C17" s="92"/>
      <c r="D17" s="42" t="s">
        <v>24</v>
      </c>
      <c r="E17" s="53" t="s">
        <v>67</v>
      </c>
      <c r="F17" s="53" t="s">
        <v>67</v>
      </c>
      <c r="G17" s="53" t="s">
        <v>67</v>
      </c>
      <c r="H17" s="53" t="s">
        <v>67</v>
      </c>
      <c r="I17" s="54" t="s">
        <v>67</v>
      </c>
      <c r="K17" s="39"/>
    </row>
    <row r="18" spans="1:11" ht="29.45" customHeight="1" thickBot="1">
      <c r="A18" s="84"/>
      <c r="B18" s="89" t="s">
        <v>25</v>
      </c>
      <c r="C18" s="40" t="s">
        <v>11</v>
      </c>
      <c r="D18" s="41" t="s">
        <v>26</v>
      </c>
      <c r="E18" s="57">
        <f>(E10*E14)/1000</f>
        <v>48.4176</v>
      </c>
      <c r="F18" s="57">
        <f>(F10*F14)/1000</f>
        <v>287.04720000000003</v>
      </c>
      <c r="G18" s="57">
        <f>(G10*G14)/1000</f>
        <v>25.937999999999999</v>
      </c>
      <c r="H18" s="57">
        <f>(H10*H14)/1000</f>
        <v>29.972799999999999</v>
      </c>
      <c r="I18" s="66">
        <f>(I10*I14)/1000</f>
        <v>96.8352</v>
      </c>
      <c r="J18" s="12">
        <f>SUM(E18:I18)</f>
        <v>488.21080000000001</v>
      </c>
      <c r="K18" s="39">
        <f>E18+F18+G18+H18+I18</f>
        <v>488.21080000000001</v>
      </c>
    </row>
    <row r="19" spans="1:11" ht="29.45" customHeight="1" thickBot="1">
      <c r="A19" s="84"/>
      <c r="B19" s="90"/>
      <c r="C19" s="44" t="s">
        <v>13</v>
      </c>
      <c r="D19" s="42" t="s">
        <v>27</v>
      </c>
      <c r="E19" s="58">
        <f t="shared" ref="E19:J19" si="0">E18*1.18</f>
        <v>57.132767999999999</v>
      </c>
      <c r="F19" s="58">
        <f t="shared" si="0"/>
        <v>338.71569600000004</v>
      </c>
      <c r="G19" s="58">
        <f t="shared" si="0"/>
        <v>30.606839999999998</v>
      </c>
      <c r="H19" s="58">
        <f t="shared" si="0"/>
        <v>35.367903999999996</v>
      </c>
      <c r="I19" s="59">
        <f t="shared" si="0"/>
        <v>114.265536</v>
      </c>
      <c r="J19" s="43">
        <f t="shared" si="0"/>
        <v>576.08874400000002</v>
      </c>
      <c r="K19" s="39">
        <f>E19+F19+G19+H19+I19</f>
        <v>576.08874400000002</v>
      </c>
    </row>
    <row r="20" spans="1:11" ht="43.9" customHeight="1" thickBot="1">
      <c r="A20" s="85"/>
      <c r="B20" s="93" t="s">
        <v>28</v>
      </c>
      <c r="C20" s="94"/>
      <c r="D20" s="45" t="s">
        <v>29</v>
      </c>
      <c r="E20" s="67">
        <v>7900</v>
      </c>
      <c r="F20" s="67">
        <v>7900</v>
      </c>
      <c r="G20" s="67">
        <v>7900</v>
      </c>
      <c r="H20" s="67">
        <v>7900</v>
      </c>
      <c r="I20" s="68">
        <v>7900</v>
      </c>
    </row>
    <row r="21" spans="1:11" ht="29.45" customHeight="1" thickBot="1">
      <c r="A21" s="79" t="s">
        <v>30</v>
      </c>
      <c r="B21" s="80"/>
      <c r="C21" s="80"/>
      <c r="D21" s="45"/>
      <c r="E21" s="46"/>
      <c r="F21" s="46"/>
      <c r="G21" s="46"/>
      <c r="H21" s="46"/>
      <c r="I21" s="34"/>
    </row>
    <row r="22" spans="1:11" ht="7.9" customHeight="1"/>
    <row r="23" spans="1:11" ht="22.15" customHeight="1">
      <c r="A23" s="81" t="s">
        <v>76</v>
      </c>
      <c r="B23" s="81"/>
      <c r="C23" s="81"/>
      <c r="D23" s="81"/>
      <c r="E23" s="81"/>
      <c r="F23" s="81"/>
      <c r="G23" s="81"/>
      <c r="H23" s="81"/>
      <c r="I23" s="81"/>
    </row>
    <row r="24" spans="1:11" ht="44.45" customHeight="1">
      <c r="A24" s="81"/>
      <c r="B24" s="81"/>
      <c r="C24" s="81"/>
      <c r="D24" s="81"/>
      <c r="E24" s="81"/>
      <c r="F24" s="81"/>
      <c r="G24" s="81"/>
      <c r="H24" s="81"/>
      <c r="I24" s="81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2" t="str">
        <f>'Приложение №2'!A41:F41</f>
        <v>Исполнитель Начальник ПТУ Бортников И.А. /________________/ Тел. (38259) 6-60-80</v>
      </c>
      <c r="B29" s="82"/>
      <c r="C29" s="82"/>
      <c r="D29" s="82"/>
      <c r="E29" s="82"/>
      <c r="F29" s="82"/>
      <c r="G29" s="82"/>
      <c r="H29" s="82"/>
      <c r="I29" s="82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2"/>
      <c r="B31" s="82"/>
      <c r="C31" s="82"/>
      <c r="D31" s="82"/>
      <c r="E31" s="82"/>
      <c r="F31" s="82"/>
      <c r="G31" s="82"/>
      <c r="H31" s="82"/>
      <c r="I31" s="82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7" zoomScale="80" zoomScaleNormal="100" zoomScaleSheetLayoutView="80" workbookViewId="0">
      <selection activeCell="E19" activeCellId="1" sqref="E15 E19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0" t="s">
        <v>78</v>
      </c>
      <c r="B3" s="70"/>
      <c r="C3" s="70"/>
      <c r="D3" s="70"/>
      <c r="E3" s="70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95" t="s">
        <v>3</v>
      </c>
      <c r="B8" s="96"/>
      <c r="C8" s="96"/>
      <c r="D8" s="96"/>
      <c r="E8" s="99" t="s">
        <v>34</v>
      </c>
    </row>
    <row r="9" spans="1:9" ht="19.899999999999999" customHeight="1" thickBot="1">
      <c r="A9" s="97"/>
      <c r="B9" s="98"/>
      <c r="C9" s="98"/>
      <c r="D9" s="98"/>
      <c r="E9" s="100"/>
    </row>
    <row r="10" spans="1:9" ht="30" customHeight="1" thickBot="1">
      <c r="A10" s="101" t="s">
        <v>35</v>
      </c>
      <c r="B10" s="103" t="s">
        <v>36</v>
      </c>
      <c r="C10" s="16" t="s">
        <v>11</v>
      </c>
      <c r="D10" s="17" t="s">
        <v>12</v>
      </c>
      <c r="E10" s="69">
        <v>20708.669999999998</v>
      </c>
    </row>
    <row r="11" spans="1:9" ht="30" customHeight="1">
      <c r="A11" s="102"/>
      <c r="B11" s="104"/>
      <c r="C11" s="8" t="s">
        <v>13</v>
      </c>
      <c r="D11" s="9" t="s">
        <v>14</v>
      </c>
      <c r="E11" s="62">
        <f>E10*1.18</f>
        <v>24436.230599999995</v>
      </c>
    </row>
    <row r="12" spans="1:9" ht="30" customHeight="1">
      <c r="A12" s="102"/>
      <c r="B12" s="105" t="s">
        <v>75</v>
      </c>
      <c r="C12" s="8" t="s">
        <v>11</v>
      </c>
      <c r="D12" s="9" t="s">
        <v>16</v>
      </c>
      <c r="E12" s="62">
        <f>E10+E17</f>
        <v>21729.097785338145</v>
      </c>
      <c r="F12" s="47"/>
    </row>
    <row r="13" spans="1:9" ht="30" customHeight="1">
      <c r="A13" s="102"/>
      <c r="B13" s="105"/>
      <c r="C13" s="8" t="s">
        <v>13</v>
      </c>
      <c r="D13" s="9" t="s">
        <v>17</v>
      </c>
      <c r="E13" s="62">
        <f>E12*1.18</f>
        <v>25640.335386699011</v>
      </c>
      <c r="F13" s="47"/>
      <c r="H13" s="13" t="s">
        <v>70</v>
      </c>
    </row>
    <row r="14" spans="1:9" ht="28.9" customHeight="1">
      <c r="A14" s="102"/>
      <c r="B14" s="105" t="s">
        <v>37</v>
      </c>
      <c r="C14" s="106"/>
      <c r="D14" s="9" t="s">
        <v>38</v>
      </c>
      <c r="E14" s="62">
        <v>145</v>
      </c>
      <c r="F14" s="47"/>
      <c r="H14">
        <f>E14*E10/1000</f>
        <v>3002.7571499999999</v>
      </c>
    </row>
    <row r="15" spans="1:9" ht="26.25" customHeight="1" thickBot="1">
      <c r="A15" s="102"/>
      <c r="B15" s="107" t="s">
        <v>39</v>
      </c>
      <c r="C15" s="8" t="s">
        <v>11</v>
      </c>
      <c r="D15" s="9" t="s">
        <v>40</v>
      </c>
      <c r="E15" s="62">
        <v>2908.3357460000002</v>
      </c>
      <c r="F15" s="47"/>
      <c r="H15" s="13" t="s">
        <v>71</v>
      </c>
    </row>
    <row r="16" spans="1:9" ht="29.25" customHeight="1" thickBot="1">
      <c r="A16" s="102"/>
      <c r="B16" s="108"/>
      <c r="C16" s="18" t="s">
        <v>13</v>
      </c>
      <c r="D16" s="19" t="s">
        <v>41</v>
      </c>
      <c r="E16" s="63">
        <f>E15*1.18</f>
        <v>3431.83618028</v>
      </c>
      <c r="F16" s="47"/>
      <c r="H16" s="12">
        <f>E15-H14</f>
        <v>-94.421403999999711</v>
      </c>
      <c r="I16" s="12"/>
    </row>
    <row r="17" spans="1:8" ht="25.9" customHeight="1" thickBot="1">
      <c r="A17" s="102"/>
      <c r="B17" s="109" t="s">
        <v>42</v>
      </c>
      <c r="C17" s="20" t="s">
        <v>11</v>
      </c>
      <c r="D17" s="21" t="s">
        <v>43</v>
      </c>
      <c r="E17" s="64">
        <f>(E19/E21)*1000</f>
        <v>1020.4277853381456</v>
      </c>
      <c r="F17" s="47"/>
      <c r="H17" t="s">
        <v>72</v>
      </c>
    </row>
    <row r="18" spans="1:8" ht="25.9" customHeight="1">
      <c r="A18" s="102"/>
      <c r="B18" s="110"/>
      <c r="C18" s="14" t="s">
        <v>13</v>
      </c>
      <c r="D18" s="15" t="s">
        <v>44</v>
      </c>
      <c r="E18" s="65">
        <f>E17*1.18</f>
        <v>1204.1047866990116</v>
      </c>
      <c r="F18" s="47"/>
      <c r="H18" s="47">
        <f>H16*1000/E14</f>
        <v>-651.18209655172222</v>
      </c>
    </row>
    <row r="19" spans="1:8" ht="25.9" customHeight="1">
      <c r="A19" s="102"/>
      <c r="B19" s="111" t="s">
        <v>45</v>
      </c>
      <c r="C19" s="14" t="s">
        <v>11</v>
      </c>
      <c r="D19" s="15" t="s">
        <v>46</v>
      </c>
      <c r="E19" s="62">
        <v>137.97</v>
      </c>
      <c r="F19" s="47"/>
    </row>
    <row r="20" spans="1:8" ht="25.9" customHeight="1">
      <c r="A20" s="102"/>
      <c r="B20" s="111"/>
      <c r="C20" s="14" t="s">
        <v>13</v>
      </c>
      <c r="D20" s="15" t="s">
        <v>47</v>
      </c>
      <c r="E20" s="62">
        <f>E19*1.18</f>
        <v>162.80459999999999</v>
      </c>
      <c r="F20" s="47"/>
    </row>
    <row r="21" spans="1:8" ht="29.45" customHeight="1" thickBot="1">
      <c r="A21" s="102"/>
      <c r="B21" s="112" t="s">
        <v>74</v>
      </c>
      <c r="C21" s="113"/>
      <c r="D21" s="19" t="s">
        <v>48</v>
      </c>
      <c r="E21" s="61">
        <v>135.208</v>
      </c>
      <c r="F21" s="47"/>
    </row>
    <row r="22" spans="1:8" ht="25.9" customHeight="1" thickBot="1">
      <c r="A22" s="102"/>
      <c r="B22" s="109" t="s">
        <v>49</v>
      </c>
      <c r="C22" s="16" t="s">
        <v>11</v>
      </c>
      <c r="D22" s="17" t="s">
        <v>50</v>
      </c>
      <c r="E22" s="22" t="s">
        <v>67</v>
      </c>
    </row>
    <row r="23" spans="1:8" ht="25.9" customHeight="1">
      <c r="A23" s="102"/>
      <c r="B23" s="110"/>
      <c r="C23" s="8" t="s">
        <v>13</v>
      </c>
      <c r="D23" s="9" t="s">
        <v>51</v>
      </c>
      <c r="E23" s="23" t="s">
        <v>67</v>
      </c>
    </row>
    <row r="24" spans="1:8" ht="25.9" customHeight="1">
      <c r="A24" s="102"/>
      <c r="B24" s="114" t="s">
        <v>52</v>
      </c>
      <c r="C24" s="8" t="s">
        <v>11</v>
      </c>
      <c r="D24" s="9" t="s">
        <v>53</v>
      </c>
      <c r="E24" s="23" t="s">
        <v>67</v>
      </c>
    </row>
    <row r="25" spans="1:8" ht="25.9" customHeight="1">
      <c r="A25" s="102"/>
      <c r="B25" s="114"/>
      <c r="C25" s="8" t="s">
        <v>13</v>
      </c>
      <c r="D25" s="9" t="s">
        <v>54</v>
      </c>
      <c r="E25" s="23" t="s">
        <v>67</v>
      </c>
    </row>
    <row r="26" spans="1:8" ht="30.6" customHeight="1" thickBot="1">
      <c r="A26" s="102"/>
      <c r="B26" s="115" t="s">
        <v>55</v>
      </c>
      <c r="C26" s="116"/>
      <c r="D26" s="24" t="s">
        <v>56</v>
      </c>
      <c r="E26" s="25" t="s">
        <v>67</v>
      </c>
    </row>
    <row r="27" spans="1:8" ht="25.9" customHeight="1">
      <c r="A27" s="102"/>
      <c r="B27" s="117" t="s">
        <v>57</v>
      </c>
      <c r="C27" s="28" t="s">
        <v>11</v>
      </c>
      <c r="D27" s="29" t="s">
        <v>58</v>
      </c>
      <c r="E27" s="30" t="s">
        <v>67</v>
      </c>
    </row>
    <row r="28" spans="1:8" ht="30" customHeight="1">
      <c r="A28" s="102"/>
      <c r="B28" s="118"/>
      <c r="C28" s="26" t="s">
        <v>13</v>
      </c>
      <c r="D28" s="27" t="s">
        <v>59</v>
      </c>
      <c r="E28" s="23" t="s">
        <v>67</v>
      </c>
    </row>
    <row r="29" spans="1:8" ht="25.9" customHeight="1">
      <c r="A29" s="102"/>
      <c r="B29" s="118" t="s">
        <v>60</v>
      </c>
      <c r="C29" s="26" t="s">
        <v>11</v>
      </c>
      <c r="D29" s="27" t="s">
        <v>61</v>
      </c>
      <c r="E29" s="23" t="s">
        <v>67</v>
      </c>
    </row>
    <row r="30" spans="1:8" ht="25.9" customHeight="1">
      <c r="A30" s="102"/>
      <c r="B30" s="118"/>
      <c r="C30" s="26" t="s">
        <v>13</v>
      </c>
      <c r="D30" s="27" t="s">
        <v>62</v>
      </c>
      <c r="E30" s="23" t="s">
        <v>67</v>
      </c>
    </row>
    <row r="31" spans="1:8" ht="30.6" customHeight="1" thickBot="1">
      <c r="A31" s="102"/>
      <c r="B31" s="119" t="s">
        <v>63</v>
      </c>
      <c r="C31" s="120"/>
      <c r="D31" s="31" t="s">
        <v>64</v>
      </c>
      <c r="E31" s="32" t="s">
        <v>67</v>
      </c>
    </row>
    <row r="32" spans="1:8" ht="25.9" customHeight="1" thickBot="1">
      <c r="A32" s="102"/>
      <c r="B32" s="121" t="s">
        <v>65</v>
      </c>
      <c r="C32" s="122"/>
      <c r="D32" s="33" t="s">
        <v>29</v>
      </c>
      <c r="E32" s="61">
        <v>9500</v>
      </c>
    </row>
    <row r="33" spans="1:6" ht="25.9" customHeight="1" thickBot="1">
      <c r="A33" s="102"/>
      <c r="B33" s="123" t="s">
        <v>66</v>
      </c>
      <c r="C33" s="124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81" t="s">
        <v>76</v>
      </c>
      <c r="B35" s="81"/>
      <c r="C35" s="81"/>
      <c r="D35" s="81"/>
      <c r="E35" s="81"/>
    </row>
    <row r="36" spans="1:6" ht="39.6" customHeight="1">
      <c r="A36" s="81"/>
      <c r="B36" s="81"/>
      <c r="C36" s="81"/>
      <c r="D36" s="81"/>
      <c r="E36" s="81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2" t="s">
        <v>77</v>
      </c>
      <c r="B41" s="82"/>
      <c r="C41" s="82"/>
      <c r="D41" s="82"/>
      <c r="E41" s="82"/>
      <c r="F41" s="82"/>
    </row>
    <row r="42" spans="1:6">
      <c r="A42" s="6"/>
      <c r="B42" s="6"/>
      <c r="C42" s="6"/>
      <c r="D42" s="7"/>
      <c r="E42" s="7"/>
      <c r="F42" s="7"/>
    </row>
    <row r="43" spans="1:6" ht="15.75">
      <c r="A43" s="82"/>
      <c r="B43" s="82"/>
      <c r="C43" s="82"/>
      <c r="D43" s="82"/>
      <c r="E43" s="82"/>
      <c r="F43" s="82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2018-07-10T07:26:38Z</cp:lastPrinted>
  <dcterms:created xsi:type="dcterms:W3CDTF">2013-08-14T05:09:02Z</dcterms:created>
  <dcterms:modified xsi:type="dcterms:W3CDTF">2019-04-11T07:09:09Z</dcterms:modified>
</cp:coreProperties>
</file>