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t\files\ПТУ\СППТН\раскрытие информации(на сайт Гвардейцева и ДТР и РСТ по запросу)\2019\1 кв\"/>
    </mc:Choice>
  </mc:AlternateContent>
  <bookViews>
    <workbookView xWindow="0" yWindow="0" windowWidth="16380" windowHeight="8190"/>
  </bookViews>
  <sheets>
    <sheet name="Приложение №1" sheetId="1" r:id="rId1"/>
    <sheet name="Приложение №2" sheetId="2" r:id="rId2"/>
  </sheets>
  <externalReferences>
    <externalReference r:id="rId3"/>
  </externalReferences>
  <definedNames>
    <definedName name="god">#REF!</definedName>
    <definedName name="_xlnm.Print_Area" localSheetId="1">'Приложение №2'!$A$1:$F$43</definedName>
  </definedNames>
  <calcPr calcId="152511" refMode="R1C1" iterate="1"/>
</workbook>
</file>

<file path=xl/calcChain.xml><?xml version="1.0" encoding="utf-8"?>
<calcChain xmlns="http://schemas.openxmlformats.org/spreadsheetml/2006/main">
  <c r="E16" i="2" l="1"/>
  <c r="E18" i="1"/>
  <c r="E19" i="1" s="1"/>
  <c r="F18" i="1"/>
  <c r="F19" i="1" s="1"/>
  <c r="G18" i="1"/>
  <c r="G19" i="1" s="1"/>
  <c r="H18" i="1"/>
  <c r="H19" i="1"/>
  <c r="I18" i="1"/>
  <c r="I19" i="1" s="1"/>
  <c r="J18" i="1"/>
  <c r="J19" i="1" s="1"/>
  <c r="K18" i="1"/>
  <c r="K19" i="1" s="1"/>
  <c r="L18" i="1"/>
  <c r="L19" i="1" s="1"/>
  <c r="M18" i="1"/>
  <c r="M19" i="1" s="1"/>
  <c r="N18" i="1"/>
  <c r="N19" i="1" s="1"/>
  <c r="N14" i="1"/>
  <c r="F11" i="1"/>
  <c r="G11" i="1"/>
  <c r="H11" i="1"/>
  <c r="I11" i="1"/>
  <c r="J11" i="1"/>
  <c r="K11" i="1"/>
  <c r="L11" i="1"/>
  <c r="M11" i="1"/>
  <c r="E11" i="1"/>
  <c r="A3" i="1"/>
  <c r="E17" i="2" l="1"/>
  <c r="E18" i="2" s="1"/>
  <c r="E20" i="2"/>
  <c r="O19" i="1"/>
  <c r="E11" i="2"/>
  <c r="E12" i="2" l="1"/>
  <c r="E13" i="2" s="1"/>
</calcChain>
</file>

<file path=xl/comments1.xml><?xml version="1.0" encoding="utf-8"?>
<comments xmlns="http://schemas.openxmlformats.org/spreadsheetml/2006/main">
  <authors>
    <author>Магдеева Эльвира Александровна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Магдеева Эльвира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берется из формы № 1 по топливу покупка(средня цена за квартал</t>
        </r>
      </text>
    </comment>
  </commentList>
</comments>
</file>

<file path=xl/sharedStrings.xml><?xml version="1.0" encoding="utf-8"?>
<sst xmlns="http://schemas.openxmlformats.org/spreadsheetml/2006/main" count="168" uniqueCount="81">
  <si>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</si>
  <si>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</si>
  <si>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</si>
  <si>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</si>
  <si>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Чкаловского м/р</t>
  </si>
  <si>
    <t>Котельная Малореченского м/р</t>
  </si>
  <si>
    <t>Котельная ЦТП</t>
  </si>
  <si>
    <t>Котельная №1 п.Игол</t>
  </si>
  <si>
    <t>Котельная Крапивинского м/р</t>
  </si>
  <si>
    <t>Котельная №1, 2 п.Пионерный</t>
  </si>
  <si>
    <t>Котельная Ломовое м/р</t>
  </si>
  <si>
    <t>Котельная Лугинецкого м/р</t>
  </si>
  <si>
    <t>Котельная Герасимовского м/р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</si>
  <si>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</si>
  <si>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</si>
  <si>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</si>
  <si>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</si>
  <si>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</si>
  <si>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</si>
  <si>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</si>
  <si>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</si>
  <si>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</si>
  <si>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</si>
  <si>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</si>
  <si>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</si>
  <si>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</si>
  <si>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</si>
  <si>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</si>
  <si>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</si>
  <si>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</si>
  <si>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</si>
  <si>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</si>
  <si>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</si>
  <si>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</si>
  <si>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</si>
  <si>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</si>
  <si>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</si>
  <si>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</si>
  <si>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база 9 км.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</si>
  <si>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</si>
  <si>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</si>
  <si>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</si>
  <si>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</si>
  <si>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</si>
  <si>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</si>
  <si>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</si>
  <si>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</si>
  <si>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</si>
  <si>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</si>
  <si>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</si>
  <si>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</si>
  <si>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</si>
  <si>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</si>
  <si>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</si>
  <si>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</si>
  <si>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</si>
  <si>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</si>
  <si>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</si>
  <si>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</si>
  <si>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</si>
  <si>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</si>
  <si>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</si>
  <si>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</si>
  <si>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</si>
  <si>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</si>
  <si>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</si>
  <si>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</si>
  <si>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</si>
  <si>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</si>
  <si>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</si>
  <si>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</si>
  <si>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</si>
  <si>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Томская область г.Стрежевой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</si>
  <si>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</si>
  <si>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t>Объём топлива, транспортированного автоперевозками (т)</t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</si>
  <si>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Мажурин В.А. </t>
    </r>
    <r>
      <rPr>
        <sz val="12"/>
        <rFont val="Times New Roman Cyr"/>
        <family val="1"/>
        <charset val="204"/>
      </rPr>
      <t>/_____________/</t>
    </r>
  </si>
  <si>
    <r>
      <t xml:space="preserve">Наименование  источника теплоснабжения </t>
    </r>
    <r>
      <rPr>
        <sz val="8"/>
        <rFont val="Times New Roman"/>
        <family val="1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Times New Roman"/>
        <family val="1"/>
        <charset val="204"/>
      </rPr>
      <t>)</t>
    </r>
  </si>
  <si>
    <r>
      <t xml:space="preserve">Исполнитель </t>
    </r>
    <r>
      <rPr>
        <u/>
        <sz val="12"/>
        <rFont val="Times New Roman Cyr"/>
        <charset val="204"/>
      </rPr>
      <t>Заместитель начальника ПТУ Бортников И.А.</t>
    </r>
    <r>
      <rPr>
        <sz val="12"/>
        <rFont val="Times New Roman Cyr"/>
        <family val="1"/>
        <charset val="204"/>
      </rPr>
      <t xml:space="preserve"> /________________/ Тел. (38259) 6-60-80</t>
    </r>
  </si>
  <si>
    <t>Информация о фактически сложившихся ценах и объёмах потребления топлива за 1 квартал 2019 года</t>
  </si>
  <si>
    <r>
      <t>* Данные заполняются по итогам 1 квартала 2019 года и должны быть подтверждены первичными документами за 2019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</si>
  <si>
    <r>
      <t>Исполнитель Н</t>
    </r>
    <r>
      <rPr>
        <u/>
        <sz val="12"/>
        <rFont val="Times New Roman Cyr"/>
        <charset val="204"/>
      </rPr>
      <t>ачальник ПТУ Бортников И.А.</t>
    </r>
    <r>
      <rPr>
        <sz val="12"/>
        <rFont val="Times New Roman Cyr"/>
        <family val="1"/>
        <charset val="204"/>
      </rPr>
      <t xml:space="preserve"> /________________/ Тел. (38259) 6-60-80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</si>
</sst>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  <numFmt numFmtId="172" formatCode="0.00_)"/>
  </numFmts>
  <fonts count="42" x14ac:knownFonts="1">
    <font>
      <sz val="11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8"/>
      <name val="Times New Roman"/>
      <family val="1"/>
      <charset val="204"/>
    </font>
    <font>
      <sz val="11"/>
      <color theme="0"/>
      <name val="Arial Cyr"/>
      <family val="2"/>
      <charset val="204"/>
    </font>
    <font>
      <sz val="11"/>
      <color rgb="FFFFFF0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8" fillId="0" borderId="0" applyNumberFormat="0" applyFill="0" applyBorder="0" applyAlignment="0" applyProtection="0"/>
    <xf numFmtId="164" fontId="33" fillId="0" borderId="0" applyFill="0" applyBorder="0" applyAlignment="0" applyProtection="0"/>
    <xf numFmtId="165" fontId="33" fillId="0" borderId="0" applyFill="0" applyBorder="0" applyAlignment="0" applyProtection="0"/>
    <xf numFmtId="166" fontId="33" fillId="0" borderId="0" applyFill="0" applyBorder="0" applyAlignment="0" applyProtection="0"/>
    <xf numFmtId="167" fontId="33" fillId="0" borderId="0" applyFill="0" applyBorder="0" applyAlignment="0" applyProtection="0"/>
    <xf numFmtId="172" fontId="37" fillId="0" borderId="0"/>
    <xf numFmtId="0" fontId="2" fillId="0" borderId="0"/>
    <xf numFmtId="0" fontId="1" fillId="0" borderId="0"/>
    <xf numFmtId="0" fontId="2" fillId="0" borderId="0"/>
    <xf numFmtId="9" fontId="3" fillId="0" borderId="0" applyFill="0" applyBorder="0" applyAlignment="0" applyProtection="0"/>
    <xf numFmtId="0" fontId="1" fillId="0" borderId="0" applyNumberFormat="0">
      <alignment horizontal="left"/>
    </xf>
    <xf numFmtId="168" fontId="3" fillId="0" borderId="1">
      <protection locked="0"/>
    </xf>
    <xf numFmtId="0" fontId="4" fillId="0" borderId="0" applyBorder="0">
      <alignment horizontal="center" vertical="center" wrapText="1"/>
    </xf>
    <xf numFmtId="0" fontId="5" fillId="0" borderId="0" applyBorder="0">
      <alignment horizontal="center" vertical="center" wrapText="1"/>
    </xf>
    <xf numFmtId="168" fontId="6" fillId="2" borderId="1"/>
    <xf numFmtId="4" fontId="7" fillId="3" borderId="0" applyBorder="0">
      <alignment horizontal="right"/>
    </xf>
    <xf numFmtId="0" fontId="8" fillId="0" borderId="0" applyFill="0">
      <alignment wrapText="1"/>
    </xf>
    <xf numFmtId="0" fontId="9" fillId="0" borderId="0">
      <alignment horizontal="center" vertical="top" wrapText="1"/>
    </xf>
    <xf numFmtId="0" fontId="10" fillId="0" borderId="0">
      <alignment horizontal="center" vertical="center" wrapText="1"/>
    </xf>
    <xf numFmtId="49" fontId="7" fillId="0" borderId="0" applyBorder="0">
      <alignment vertical="top"/>
    </xf>
    <xf numFmtId="0" fontId="11" fillId="0" borderId="0"/>
    <xf numFmtId="49" fontId="7" fillId="0" borderId="0" applyBorder="0">
      <alignment vertical="top"/>
    </xf>
    <xf numFmtId="49" fontId="7" fillId="0" borderId="0" applyBorder="0">
      <alignment vertical="top"/>
    </xf>
    <xf numFmtId="0" fontId="12" fillId="0" borderId="0"/>
    <xf numFmtId="0" fontId="1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4" fillId="3" borderId="0" applyNumberFormat="0" applyBorder="0" applyAlignment="0">
      <protection locked="0"/>
    </xf>
    <xf numFmtId="9" fontId="33" fillId="0" borderId="0" applyFill="0" applyBorder="0" applyAlignment="0" applyProtection="0"/>
    <xf numFmtId="0" fontId="2" fillId="0" borderId="0"/>
    <xf numFmtId="49" fontId="8" fillId="0" borderId="0">
      <alignment horizontal="center"/>
    </xf>
    <xf numFmtId="169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4" fontId="7" fillId="4" borderId="0" applyBorder="0">
      <alignment horizontal="right"/>
    </xf>
    <xf numFmtId="4" fontId="7" fillId="5" borderId="0" applyBorder="0">
      <alignment horizontal="right"/>
    </xf>
    <xf numFmtId="4" fontId="33" fillId="4" borderId="0" applyBorder="0">
      <alignment horizontal="right"/>
    </xf>
  </cellStyleXfs>
  <cellXfs count="110">
    <xf numFmtId="0" fontId="0" fillId="0" borderId="0" xfId="0"/>
    <xf numFmtId="0" fontId="15" fillId="0" borderId="0" xfId="0" applyFont="1" applyAlignment="1">
      <alignment horizont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49" fontId="22" fillId="6" borderId="2" xfId="37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/>
    <xf numFmtId="0" fontId="26" fillId="0" borderId="0" xfId="39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40" fillId="0" borderId="0" xfId="0" applyFont="1"/>
    <xf numFmtId="0" fontId="29" fillId="6" borderId="3" xfId="0" applyNumberFormat="1" applyFont="1" applyFill="1" applyBorder="1" applyAlignment="1" applyProtection="1">
      <alignment horizontal="center" vertical="center" wrapText="1"/>
    </xf>
    <xf numFmtId="49" fontId="22" fillId="6" borderId="3" xfId="37" applyNumberFormat="1" applyFont="1" applyFill="1" applyBorder="1" applyAlignment="1" applyProtection="1">
      <alignment horizontal="center" vertical="center" wrapText="1"/>
    </xf>
    <xf numFmtId="49" fontId="22" fillId="6" borderId="4" xfId="37" applyNumberFormat="1" applyFont="1" applyFill="1" applyBorder="1" applyAlignment="1" applyProtection="1">
      <alignment horizontal="center" vertical="center" wrapText="1"/>
    </xf>
    <xf numFmtId="49" fontId="22" fillId="6" borderId="5" xfId="37" applyNumberFormat="1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distributed" wrapText="1"/>
    </xf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7" xfId="0" applyNumberFormat="1" applyFont="1" applyFill="1" applyBorder="1" applyAlignment="1" applyProtection="1">
      <alignment horizontal="center" vertical="center" wrapText="1"/>
    </xf>
    <xf numFmtId="49" fontId="22" fillId="6" borderId="7" xfId="37" applyNumberFormat="1" applyFont="1" applyFill="1" applyBorder="1" applyAlignment="1" applyProtection="1">
      <alignment horizontal="center" vertical="center" wrapText="1"/>
    </xf>
    <xf numFmtId="49" fontId="22" fillId="6" borderId="8" xfId="37" applyNumberFormat="1" applyFont="1" applyFill="1" applyBorder="1" applyAlignment="1" applyProtection="1">
      <alignment horizontal="center" vertical="center" wrapText="1"/>
    </xf>
    <xf numFmtId="171" fontId="0" fillId="0" borderId="9" xfId="0" applyNumberFormat="1" applyFill="1" applyBorder="1"/>
    <xf numFmtId="0" fontId="7" fillId="6" borderId="8" xfId="0" applyNumberFormat="1" applyFont="1" applyFill="1" applyBorder="1" applyAlignment="1" applyProtection="1">
      <alignment horizontal="center" vertical="center" wrapText="1"/>
    </xf>
    <xf numFmtId="49" fontId="22" fillId="6" borderId="6" xfId="37" applyNumberFormat="1" applyFont="1" applyFill="1" applyBorder="1" applyAlignment="1" applyProtection="1">
      <alignment horizontal="center" vertical="center" wrapText="1"/>
    </xf>
    <xf numFmtId="171" fontId="0" fillId="0" borderId="0" xfId="0" applyNumberFormat="1" applyFont="1"/>
    <xf numFmtId="2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0" fillId="7" borderId="5" xfId="0" applyNumberFormat="1" applyFill="1" applyBorder="1" applyAlignment="1">
      <alignment horizontal="center" vertical="center"/>
    </xf>
    <xf numFmtId="1" fontId="0" fillId="7" borderId="15" xfId="0" applyNumberFormat="1" applyFill="1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171" fontId="0" fillId="7" borderId="7" xfId="0" applyNumberFormat="1" applyFill="1" applyBorder="1" applyAlignment="1">
      <alignment horizontal="center" vertical="center"/>
    </xf>
    <xf numFmtId="171" fontId="0" fillId="7" borderId="8" xfId="0" applyNumberFormat="1" applyFill="1" applyBorder="1" applyAlignment="1">
      <alignment horizontal="center" vertical="center"/>
    </xf>
    <xf numFmtId="171" fontId="0" fillId="7" borderId="1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wrapText="1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49" fontId="22" fillId="0" borderId="3" xfId="37" applyNumberFormat="1" applyFont="1" applyFill="1" applyBorder="1" applyAlignment="1" applyProtection="1">
      <alignment horizontal="center" vertical="center" wrapText="1"/>
    </xf>
    <xf numFmtId="0" fontId="0" fillId="7" borderId="10" xfId="0" applyFill="1" applyBorder="1"/>
    <xf numFmtId="0" fontId="0" fillId="7" borderId="1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7" borderId="15" xfId="0" applyFill="1" applyBorder="1"/>
    <xf numFmtId="0" fontId="0" fillId="7" borderId="0" xfId="0" applyFill="1" applyBorder="1"/>
    <xf numFmtId="4" fontId="41" fillId="7" borderId="0" xfId="0" applyNumberFormat="1" applyFont="1" applyFill="1" applyBorder="1"/>
    <xf numFmtId="0" fontId="41" fillId="7" borderId="0" xfId="0" applyFont="1" applyFill="1" applyBorder="1"/>
    <xf numFmtId="0" fontId="29" fillId="6" borderId="16" xfId="0" applyNumberFormat="1" applyFont="1" applyFill="1" applyBorder="1" applyAlignment="1" applyProtection="1">
      <alignment horizontal="center" vertical="center" wrapText="1"/>
    </xf>
    <xf numFmtId="49" fontId="22" fillId="6" borderId="16" xfId="37" applyNumberFormat="1" applyFont="1" applyFill="1" applyBorder="1" applyAlignment="1" applyProtection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0" fontId="0" fillId="0" borderId="17" xfId="0" applyFill="1" applyBorder="1"/>
    <xf numFmtId="4" fontId="0" fillId="7" borderId="10" xfId="0" applyNumberFormat="1" applyFill="1" applyBorder="1" applyAlignment="1">
      <alignment horizontal="center" vertical="center"/>
    </xf>
    <xf numFmtId="171" fontId="0" fillId="7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4" fontId="18" fillId="7" borderId="18" xfId="0" applyNumberFormat="1" applyFont="1" applyFill="1" applyBorder="1" applyAlignment="1">
      <alignment horizontal="center" vertical="center" wrapText="1"/>
    </xf>
    <xf numFmtId="4" fontId="18" fillId="7" borderId="10" xfId="0" applyNumberFormat="1" applyFont="1" applyFill="1" applyBorder="1" applyAlignment="1">
      <alignment horizontal="center" vertical="center" wrapText="1"/>
    </xf>
    <xf numFmtId="4" fontId="0" fillId="7" borderId="0" xfId="0" applyNumberFormat="1" applyFill="1" applyBorder="1"/>
    <xf numFmtId="0" fontId="0" fillId="0" borderId="1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6" fillId="0" borderId="0" xfId="39" applyFont="1" applyFill="1" applyBorder="1" applyAlignment="1">
      <alignment horizontal="left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0" fillId="0" borderId="23" xfId="38" applyFont="1" applyBorder="1" applyAlignment="1" applyProtection="1">
      <alignment horizontal="center" vertical="center" wrapText="1"/>
    </xf>
    <xf numFmtId="0" fontId="0" fillId="0" borderId="24" xfId="38" applyFont="1" applyBorder="1" applyAlignment="1" applyProtection="1">
      <alignment horizontal="center" vertical="center" wrapText="1"/>
    </xf>
    <xf numFmtId="0" fontId="0" fillId="0" borderId="25" xfId="38" applyFont="1" applyBorder="1" applyAlignment="1" applyProtection="1">
      <alignment horizontal="center" vertical="center" wrapText="1"/>
    </xf>
    <xf numFmtId="0" fontId="0" fillId="0" borderId="5" xfId="38" applyFont="1" applyBorder="1" applyAlignment="1" applyProtection="1">
      <alignment horizontal="center" vertical="center" wrapText="1"/>
    </xf>
    <xf numFmtId="0" fontId="0" fillId="0" borderId="26" xfId="38" applyFont="1" applyBorder="1" applyAlignment="1" applyProtection="1">
      <alignment horizontal="center" vertical="center" wrapText="1"/>
    </xf>
    <xf numFmtId="0" fontId="0" fillId="0" borderId="27" xfId="38" applyFont="1" applyBorder="1" applyAlignment="1" applyProtection="1">
      <alignment horizontal="center" vertical="center" wrapText="1"/>
    </xf>
    <xf numFmtId="0" fontId="0" fillId="0" borderId="28" xfId="38" applyFont="1" applyBorder="1" applyAlignment="1" applyProtection="1">
      <alignment horizontal="center" vertical="center" wrapText="1"/>
    </xf>
    <xf numFmtId="0" fontId="0" fillId="0" borderId="29" xfId="38" applyFont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0" fillId="0" borderId="31" xfId="0" applyNumberFormat="1" applyFont="1" applyFill="1" applyBorder="1" applyAlignment="1" applyProtection="1">
      <alignment horizontal="center" vertical="center" wrapText="1"/>
    </xf>
    <xf numFmtId="0" fontId="0" fillId="0" borderId="19" xfId="38" applyFont="1" applyBorder="1" applyAlignment="1" applyProtection="1">
      <alignment horizontal="center" vertical="center" wrapText="1"/>
    </xf>
    <xf numFmtId="0" fontId="0" fillId="0" borderId="32" xfId="38" applyFont="1" applyBorder="1" applyAlignment="1" applyProtection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3" fillId="0" borderId="3" xfId="38" applyFont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0" fontId="3" fillId="0" borderId="16" xfId="38" applyFont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left"/>
    </xf>
  </cellXfs>
  <cellStyles count="50">
    <cellStyle name="_График обустр.2002г" xfId="1"/>
    <cellStyle name="_ЗАМЕНА ТР." xfId="2"/>
    <cellStyle name="_Мероприятия по трубе на 6.07.00" xfId="3"/>
    <cellStyle name="_Оборудование (1)" xfId="4"/>
    <cellStyle name="_РЕКОНСТРУКЦИЯ (2)" xfId="5"/>
    <cellStyle name="_РЕКОНСТРУКЦИЯ (лиц)" xfId="6"/>
    <cellStyle name="_финансы" xfId="7"/>
    <cellStyle name="_Штат ООО ЭНТ вариант28_03_2001" xfId="8"/>
    <cellStyle name="Ăčďĺđńńűëęŕ" xfId="9"/>
    <cellStyle name="Comma [0]_irl tel sep5" xfId="10"/>
    <cellStyle name="Comma_irl tel sep5" xfId="11"/>
    <cellStyle name="Currency [0]" xfId="12"/>
    <cellStyle name="Currency_irl tel sep5" xfId="13"/>
    <cellStyle name="Normal - Style1" xfId="14"/>
    <cellStyle name="Normal_02." xfId="15"/>
    <cellStyle name="Normal1" xfId="16"/>
    <cellStyle name="normбlnм_laroux" xfId="17"/>
    <cellStyle name="Percent_OPERATING" xfId="18"/>
    <cellStyle name="Price_Body" xfId="19"/>
    <cellStyle name="Беззащитный" xfId="20"/>
    <cellStyle name="Заголовок 1" xfId="21" builtinId="16" customBuiltin="1"/>
    <cellStyle name="ЗаголовокСтолбца" xfId="22"/>
    <cellStyle name="Защитный" xfId="23"/>
    <cellStyle name="Значение" xfId="24"/>
    <cellStyle name="Мои наименования показателей" xfId="25"/>
    <cellStyle name="Мой заголовок" xfId="26"/>
    <cellStyle name="Мой заголовок листа" xfId="27"/>
    <cellStyle name="Обычный" xfId="0" builtinId="0"/>
    <cellStyle name="Обычный 2" xfId="28"/>
    <cellStyle name="Обычный 2 2" xfId="29"/>
    <cellStyle name="Обычный 2 2 2" xfId="30"/>
    <cellStyle name="Обычный 2 2 2 2" xfId="31"/>
    <cellStyle name="Обычный 3" xfId="32"/>
    <cellStyle name="Обычный 4" xfId="33"/>
    <cellStyle name="Обычный 5" xfId="34"/>
    <cellStyle name="Обычный 6" xfId="35"/>
    <cellStyle name="Обычный 7" xfId="36"/>
    <cellStyle name="Обычный_Kom kompleks" xfId="37"/>
    <cellStyle name="Обычный_VO_2_2" xfId="38"/>
    <cellStyle name="Обычный_тарифы на 2002г с 1-01" xfId="39"/>
    <cellStyle name="Поле ввода" xfId="40"/>
    <cellStyle name="Процентный 2" xfId="41"/>
    <cellStyle name="Стиль 1" xfId="42"/>
    <cellStyle name="Текстовый" xfId="43"/>
    <cellStyle name="Тысячи [0]_1кв98" xfId="44"/>
    <cellStyle name="Тысячи_1кв98" xfId="45"/>
    <cellStyle name="Финансовый 2" xfId="46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  <cell r="N298">
            <v>3146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70" zoomScaleNormal="70" workbookViewId="0">
      <selection activeCell="S19" sqref="S19"/>
    </sheetView>
  </sheetViews>
  <sheetFormatPr defaultRowHeight="14.25" x14ac:dyDescent="0.2"/>
  <cols>
    <col min="1" max="1" width="16.25" customWidth="1"/>
    <col min="2" max="2" width="21.625" customWidth="1"/>
    <col min="5" max="13" width="15.25" customWidth="1"/>
    <col min="14" max="14" width="13" hidden="1" customWidth="1"/>
    <col min="15" max="15" width="13" bestFit="1" customWidth="1"/>
  </cols>
  <sheetData>
    <row r="1" spans="1:15" x14ac:dyDescent="0.2">
      <c r="M1" t="s">
        <v>0</v>
      </c>
    </row>
    <row r="3" spans="1:15" ht="37.9" customHeight="1" x14ac:dyDescent="0.25">
      <c r="A3" s="90" t="str">
        <f>'Приложение №2'!A3:E3</f>
        <v>Информация о фактически сложившихся ценах и объёмах потребления топлива за 1 квартал 2019 года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5" ht="17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2">
      <c r="A5" t="s">
        <v>72</v>
      </c>
      <c r="M5" s="48" t="s">
        <v>1</v>
      </c>
    </row>
    <row r="6" spans="1:15" ht="21.6" customHeight="1" x14ac:dyDescent="0.2">
      <c r="A6" t="s">
        <v>2</v>
      </c>
    </row>
    <row r="7" spans="1:15" ht="15" thickBot="1" x14ac:dyDescent="0.25"/>
    <row r="8" spans="1:15" ht="60" customHeight="1" x14ac:dyDescent="0.2">
      <c r="A8" s="91" t="s">
        <v>3</v>
      </c>
      <c r="B8" s="92"/>
      <c r="C8" s="92"/>
      <c r="D8" s="92"/>
      <c r="E8" s="95" t="s">
        <v>4</v>
      </c>
      <c r="F8" s="95" t="s">
        <v>5</v>
      </c>
      <c r="G8" s="95" t="s">
        <v>6</v>
      </c>
      <c r="H8" s="95" t="s">
        <v>7</v>
      </c>
      <c r="I8" s="95" t="s">
        <v>8</v>
      </c>
      <c r="J8" s="95" t="s">
        <v>9</v>
      </c>
      <c r="K8" s="95" t="s">
        <v>10</v>
      </c>
      <c r="L8" s="95" t="s">
        <v>11</v>
      </c>
      <c r="M8" s="88" t="s">
        <v>12</v>
      </c>
    </row>
    <row r="9" spans="1:15" ht="29.45" customHeight="1" thickBot="1" x14ac:dyDescent="0.25">
      <c r="A9" s="93"/>
      <c r="B9" s="94"/>
      <c r="C9" s="94"/>
      <c r="D9" s="94"/>
      <c r="E9" s="96"/>
      <c r="F9" s="96"/>
      <c r="G9" s="96"/>
      <c r="H9" s="96"/>
      <c r="I9" s="96"/>
      <c r="J9" s="96"/>
      <c r="K9" s="96"/>
      <c r="L9" s="96"/>
      <c r="M9" s="89"/>
    </row>
    <row r="10" spans="1:15" ht="21.6" customHeight="1" x14ac:dyDescent="0.2">
      <c r="A10" s="73" t="s">
        <v>13</v>
      </c>
      <c r="B10" s="76" t="s">
        <v>14</v>
      </c>
      <c r="C10" s="22" t="s">
        <v>15</v>
      </c>
      <c r="D10" s="15" t="s">
        <v>16</v>
      </c>
      <c r="E10" s="43">
        <v>576.4</v>
      </c>
      <c r="F10" s="43">
        <v>576.4</v>
      </c>
      <c r="G10" s="43">
        <v>576.4</v>
      </c>
      <c r="H10" s="43">
        <v>576.4</v>
      </c>
      <c r="I10" s="43">
        <v>576.4</v>
      </c>
      <c r="J10" s="43">
        <v>576.4</v>
      </c>
      <c r="K10" s="43">
        <v>576.4</v>
      </c>
      <c r="L10" s="43">
        <v>576.4</v>
      </c>
      <c r="M10" s="43">
        <v>576.4</v>
      </c>
    </row>
    <row r="11" spans="1:15" ht="21.6" customHeight="1" x14ac:dyDescent="0.2">
      <c r="A11" s="74"/>
      <c r="B11" s="77"/>
      <c r="C11" s="21" t="s">
        <v>17</v>
      </c>
      <c r="D11" s="14" t="s">
        <v>18</v>
      </c>
      <c r="E11" s="44">
        <f>E10*1.18</f>
        <v>680.15199999999993</v>
      </c>
      <c r="F11" s="44">
        <f t="shared" ref="F11:M11" si="0">F10*1.18</f>
        <v>680.15199999999993</v>
      </c>
      <c r="G11" s="44">
        <f t="shared" si="0"/>
        <v>680.15199999999993</v>
      </c>
      <c r="H11" s="44">
        <f t="shared" si="0"/>
        <v>680.15199999999993</v>
      </c>
      <c r="I11" s="44">
        <f t="shared" si="0"/>
        <v>680.15199999999993</v>
      </c>
      <c r="J11" s="44">
        <f t="shared" si="0"/>
        <v>680.15199999999993</v>
      </c>
      <c r="K11" s="44">
        <f t="shared" si="0"/>
        <v>680.15199999999993</v>
      </c>
      <c r="L11" s="44">
        <f t="shared" si="0"/>
        <v>680.15199999999993</v>
      </c>
      <c r="M11" s="63">
        <f t="shared" si="0"/>
        <v>680.15199999999993</v>
      </c>
    </row>
    <row r="12" spans="1:15" ht="21.6" customHeight="1" x14ac:dyDescent="0.2">
      <c r="A12" s="74"/>
      <c r="B12" s="77" t="s">
        <v>19</v>
      </c>
      <c r="C12" s="21" t="s">
        <v>15</v>
      </c>
      <c r="D12" s="14" t="s">
        <v>20</v>
      </c>
      <c r="E12" s="31" t="s">
        <v>71</v>
      </c>
      <c r="F12" s="31" t="s">
        <v>71</v>
      </c>
      <c r="G12" s="31" t="s">
        <v>71</v>
      </c>
      <c r="H12" s="31" t="s">
        <v>71</v>
      </c>
      <c r="I12" s="31" t="s">
        <v>71</v>
      </c>
      <c r="J12" s="31" t="s">
        <v>71</v>
      </c>
      <c r="K12" s="31" t="s">
        <v>71</v>
      </c>
      <c r="L12" s="31" t="s">
        <v>71</v>
      </c>
      <c r="M12" s="32" t="s">
        <v>71</v>
      </c>
    </row>
    <row r="13" spans="1:15" ht="21.6" customHeight="1" x14ac:dyDescent="0.2">
      <c r="A13" s="74"/>
      <c r="B13" s="77"/>
      <c r="C13" s="21" t="s">
        <v>17</v>
      </c>
      <c r="D13" s="14" t="s">
        <v>21</v>
      </c>
      <c r="E13" s="31" t="s">
        <v>71</v>
      </c>
      <c r="F13" s="31" t="s">
        <v>71</v>
      </c>
      <c r="G13" s="31" t="s">
        <v>71</v>
      </c>
      <c r="H13" s="31" t="s">
        <v>71</v>
      </c>
      <c r="I13" s="31" t="s">
        <v>71</v>
      </c>
      <c r="J13" s="31" t="s">
        <v>71</v>
      </c>
      <c r="K13" s="31" t="s">
        <v>71</v>
      </c>
      <c r="L13" s="31" t="s">
        <v>71</v>
      </c>
      <c r="M13" s="32" t="s">
        <v>71</v>
      </c>
    </row>
    <row r="14" spans="1:15" ht="29.45" customHeight="1" thickBot="1" x14ac:dyDescent="0.25">
      <c r="A14" s="74"/>
      <c r="B14" s="78" t="s">
        <v>22</v>
      </c>
      <c r="C14" s="79"/>
      <c r="D14" s="16" t="s">
        <v>23</v>
      </c>
      <c r="E14" s="41">
        <v>67</v>
      </c>
      <c r="F14" s="41">
        <v>73</v>
      </c>
      <c r="G14" s="41">
        <v>332</v>
      </c>
      <c r="H14" s="41">
        <v>3</v>
      </c>
      <c r="I14" s="41">
        <v>152</v>
      </c>
      <c r="J14" s="41">
        <v>1816</v>
      </c>
      <c r="K14" s="41">
        <v>29</v>
      </c>
      <c r="L14" s="41">
        <v>911</v>
      </c>
      <c r="M14" s="42">
        <v>263</v>
      </c>
      <c r="N14" s="10" t="b">
        <f>[1]TDSheet!$N$298=SUM(E14:M14)</f>
        <v>0</v>
      </c>
      <c r="O14" s="7"/>
    </row>
    <row r="15" spans="1:15" ht="29.45" customHeight="1" thickBot="1" x14ac:dyDescent="0.25">
      <c r="A15" s="74"/>
      <c r="B15" s="80" t="s">
        <v>24</v>
      </c>
      <c r="C15" s="23" t="s">
        <v>15</v>
      </c>
      <c r="D15" s="24" t="s">
        <v>25</v>
      </c>
      <c r="E15" s="33" t="s">
        <v>71</v>
      </c>
      <c r="F15" s="33" t="s">
        <v>71</v>
      </c>
      <c r="G15" s="33" t="s">
        <v>71</v>
      </c>
      <c r="H15" s="33" t="s">
        <v>71</v>
      </c>
      <c r="I15" s="33" t="s">
        <v>71</v>
      </c>
      <c r="J15" s="33" t="s">
        <v>71</v>
      </c>
      <c r="K15" s="33" t="s">
        <v>71</v>
      </c>
      <c r="L15" s="33" t="s">
        <v>71</v>
      </c>
      <c r="M15" s="34" t="s">
        <v>71</v>
      </c>
      <c r="O15" s="12"/>
    </row>
    <row r="16" spans="1:15" ht="29.45" customHeight="1" x14ac:dyDescent="0.2">
      <c r="A16" s="74"/>
      <c r="B16" s="81"/>
      <c r="C16" s="2" t="s">
        <v>17</v>
      </c>
      <c r="D16" s="3" t="s">
        <v>26</v>
      </c>
      <c r="E16" s="35" t="s">
        <v>71</v>
      </c>
      <c r="F16" s="35" t="s">
        <v>71</v>
      </c>
      <c r="G16" s="35" t="s">
        <v>71</v>
      </c>
      <c r="H16" s="35" t="s">
        <v>71</v>
      </c>
      <c r="I16" s="35" t="s">
        <v>71</v>
      </c>
      <c r="J16" s="35" t="s">
        <v>71</v>
      </c>
      <c r="K16" s="35" t="s">
        <v>71</v>
      </c>
      <c r="L16" s="35" t="s">
        <v>71</v>
      </c>
      <c r="M16" s="36" t="s">
        <v>71</v>
      </c>
      <c r="O16" s="12"/>
    </row>
    <row r="17" spans="1:15" ht="41.45" customHeight="1" thickBot="1" x14ac:dyDescent="0.25">
      <c r="A17" s="74"/>
      <c r="B17" s="82" t="s">
        <v>27</v>
      </c>
      <c r="C17" s="83"/>
      <c r="D17" s="25" t="s">
        <v>28</v>
      </c>
      <c r="E17" s="37" t="s">
        <v>71</v>
      </c>
      <c r="F17" s="37" t="s">
        <v>71</v>
      </c>
      <c r="G17" s="37" t="s">
        <v>71</v>
      </c>
      <c r="H17" s="37" t="s">
        <v>71</v>
      </c>
      <c r="I17" s="37" t="s">
        <v>71</v>
      </c>
      <c r="J17" s="37" t="s">
        <v>71</v>
      </c>
      <c r="K17" s="37" t="s">
        <v>71</v>
      </c>
      <c r="L17" s="37" t="s">
        <v>71</v>
      </c>
      <c r="M17" s="38" t="s">
        <v>71</v>
      </c>
      <c r="O17" s="12"/>
    </row>
    <row r="18" spans="1:15" ht="29.45" customHeight="1" thickBot="1" x14ac:dyDescent="0.25">
      <c r="A18" s="74"/>
      <c r="B18" s="84" t="s">
        <v>29</v>
      </c>
      <c r="C18" s="23" t="s">
        <v>15</v>
      </c>
      <c r="D18" s="24" t="s">
        <v>30</v>
      </c>
      <c r="E18" s="45">
        <f>(E10*E14)/1000</f>
        <v>38.618799999999993</v>
      </c>
      <c r="F18" s="45">
        <f t="shared" ref="F18:M18" si="1">(F10*F14)/1000</f>
        <v>42.077199999999998</v>
      </c>
      <c r="G18" s="45">
        <f t="shared" si="1"/>
        <v>191.3648</v>
      </c>
      <c r="H18" s="45">
        <f t="shared" si="1"/>
        <v>1.7291999999999998</v>
      </c>
      <c r="I18" s="45">
        <f t="shared" si="1"/>
        <v>87.612800000000007</v>
      </c>
      <c r="J18" s="45">
        <f t="shared" si="1"/>
        <v>1046.7423999999999</v>
      </c>
      <c r="K18" s="45">
        <f t="shared" si="1"/>
        <v>16.715599999999998</v>
      </c>
      <c r="L18" s="45">
        <f t="shared" si="1"/>
        <v>525.10040000000004</v>
      </c>
      <c r="M18" s="64">
        <f t="shared" si="1"/>
        <v>151.5932</v>
      </c>
      <c r="N18" s="10">
        <f>[1]TDSheet!$M$298</f>
        <v>1745998.54</v>
      </c>
      <c r="O18" s="29"/>
    </row>
    <row r="19" spans="1:15" ht="29.45" customHeight="1" thickBot="1" x14ac:dyDescent="0.25">
      <c r="A19" s="74"/>
      <c r="B19" s="85"/>
      <c r="C19" s="27" t="s">
        <v>17</v>
      </c>
      <c r="D19" s="25" t="s">
        <v>31</v>
      </c>
      <c r="E19" s="46">
        <f t="shared" ref="E19:M19" si="2">E18*1.18</f>
        <v>45.57018399999999</v>
      </c>
      <c r="F19" s="46">
        <f t="shared" si="2"/>
        <v>49.651095999999995</v>
      </c>
      <c r="G19" s="46">
        <f t="shared" si="2"/>
        <v>225.810464</v>
      </c>
      <c r="H19" s="46">
        <f t="shared" si="2"/>
        <v>2.0404559999999998</v>
      </c>
      <c r="I19" s="46">
        <f t="shared" si="2"/>
        <v>103.383104</v>
      </c>
      <c r="J19" s="46">
        <f t="shared" si="2"/>
        <v>1235.1560319999999</v>
      </c>
      <c r="K19" s="46">
        <f t="shared" si="2"/>
        <v>19.724407999999997</v>
      </c>
      <c r="L19" s="46">
        <f t="shared" si="2"/>
        <v>619.618472</v>
      </c>
      <c r="M19" s="47">
        <f t="shared" si="2"/>
        <v>178.879976</v>
      </c>
      <c r="N19" s="26">
        <f>N18*1.18</f>
        <v>2060278.2771999999</v>
      </c>
      <c r="O19" s="12">
        <f>E19+F19+G19+H19+I19+J19+K19+L19+M19</f>
        <v>2479.8341920000003</v>
      </c>
    </row>
    <row r="20" spans="1:15" ht="43.9" customHeight="1" thickBot="1" x14ac:dyDescent="0.25">
      <c r="A20" s="75"/>
      <c r="B20" s="86" t="s">
        <v>32</v>
      </c>
      <c r="C20" s="87"/>
      <c r="D20" s="28" t="s">
        <v>33</v>
      </c>
      <c r="E20" s="39">
        <v>7900</v>
      </c>
      <c r="F20" s="39">
        <v>7900</v>
      </c>
      <c r="G20" s="39">
        <v>7900</v>
      </c>
      <c r="H20" s="39">
        <v>7900</v>
      </c>
      <c r="I20" s="39">
        <v>7900</v>
      </c>
      <c r="J20" s="39">
        <v>7900</v>
      </c>
      <c r="K20" s="39">
        <v>7900</v>
      </c>
      <c r="L20" s="39">
        <v>7900</v>
      </c>
      <c r="M20" s="65">
        <v>7900</v>
      </c>
      <c r="N20" s="62"/>
    </row>
    <row r="21" spans="1:15" ht="29.45" customHeight="1" thickBot="1" x14ac:dyDescent="0.25">
      <c r="A21" s="69" t="s">
        <v>34</v>
      </c>
      <c r="B21" s="70"/>
      <c r="C21" s="70"/>
      <c r="D21" s="28"/>
      <c r="E21" s="20"/>
      <c r="F21" s="20"/>
      <c r="G21" s="20"/>
      <c r="H21" s="20"/>
      <c r="I21" s="20"/>
      <c r="J21" s="20"/>
      <c r="K21" s="20"/>
      <c r="L21" s="20"/>
      <c r="M21" s="40"/>
    </row>
    <row r="22" spans="1:15" ht="7.9" customHeight="1" x14ac:dyDescent="0.2"/>
    <row r="23" spans="1:15" ht="22.15" customHeight="1" x14ac:dyDescent="0.2">
      <c r="A23" s="71" t="s">
        <v>79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5" ht="44.45" customHeight="1" x14ac:dyDescent="0.2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5" ht="19.149999999999999" customHeight="1" x14ac:dyDescent="0.25">
      <c r="A25" s="4" t="s">
        <v>35</v>
      </c>
    </row>
    <row r="27" spans="1:15" ht="15.75" x14ac:dyDescent="0.25">
      <c r="A27" s="5" t="s">
        <v>75</v>
      </c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5.75" customHeight="1" x14ac:dyDescent="0.25">
      <c r="A29" s="5" t="s">
        <v>77</v>
      </c>
      <c r="B29" s="5"/>
      <c r="C29" s="5"/>
      <c r="D29" s="5"/>
      <c r="E29" s="5"/>
    </row>
    <row r="30" spans="1:15" x14ac:dyDescent="0.2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5.75" x14ac:dyDescent="0.25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</row>
  </sheetData>
  <sheetProtection selectLockedCells="1" selectUnlockedCells="1"/>
  <mergeCells count="22">
    <mergeCell ref="M8:M9"/>
    <mergeCell ref="A3:M3"/>
    <mergeCell ref="A8:D9"/>
    <mergeCell ref="E8:E9"/>
    <mergeCell ref="F8:F9"/>
    <mergeCell ref="G8:G9"/>
    <mergeCell ref="H8:H9"/>
    <mergeCell ref="I8:I9"/>
    <mergeCell ref="J8:J9"/>
    <mergeCell ref="K8:K9"/>
    <mergeCell ref="L8:L9"/>
    <mergeCell ref="A21:C21"/>
    <mergeCell ref="A23:M24"/>
    <mergeCell ref="A31:M31"/>
    <mergeCell ref="A10:A20"/>
    <mergeCell ref="B10:B11"/>
    <mergeCell ref="B12:B13"/>
    <mergeCell ref="B14:C14"/>
    <mergeCell ref="B15:B16"/>
    <mergeCell ref="B17:C17"/>
    <mergeCell ref="B18:B19"/>
    <mergeCell ref="B20:C20"/>
  </mergeCells>
  <pageMargins left="0.17" right="0.11805555555555555" top="0.34" bottom="0.74791666666666667" header="0.31" footer="0.51180555555555551"/>
  <pageSetup paperSize="9" scale="64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3"/>
  <sheetViews>
    <sheetView view="pageBreakPreview" topLeftCell="A7" zoomScale="80" zoomScaleNormal="100" zoomScaleSheetLayoutView="80" workbookViewId="0">
      <selection activeCell="E19" activeCellId="1" sqref="E15 E19"/>
    </sheetView>
  </sheetViews>
  <sheetFormatPr defaultRowHeight="14.25" x14ac:dyDescent="0.2"/>
  <cols>
    <col min="1" max="1" width="16.75" customWidth="1"/>
    <col min="2" max="2" width="22.875" customWidth="1"/>
    <col min="3" max="3" width="16.75" customWidth="1"/>
    <col min="4" max="4" width="7.875" customWidth="1"/>
    <col min="5" max="5" width="15.125" customWidth="1"/>
    <col min="6" max="6" width="9" customWidth="1"/>
    <col min="8" max="8" width="18.5" customWidth="1"/>
  </cols>
  <sheetData>
    <row r="1" spans="1:8" x14ac:dyDescent="0.2">
      <c r="E1" t="s">
        <v>36</v>
      </c>
    </row>
    <row r="3" spans="1:8" ht="42" customHeight="1" x14ac:dyDescent="0.25">
      <c r="A3" s="90" t="s">
        <v>78</v>
      </c>
      <c r="B3" s="90"/>
      <c r="C3" s="90"/>
      <c r="D3" s="90"/>
      <c r="E3" s="90"/>
    </row>
    <row r="4" spans="1:8" ht="20.45" customHeight="1" x14ac:dyDescent="0.25">
      <c r="A4" s="1"/>
      <c r="B4" s="1"/>
      <c r="C4" s="1"/>
      <c r="D4" s="1"/>
      <c r="E4" s="1"/>
    </row>
    <row r="5" spans="1:8" ht="19.149999999999999" customHeight="1" x14ac:dyDescent="0.2">
      <c r="A5" t="s">
        <v>72</v>
      </c>
    </row>
    <row r="6" spans="1:8" ht="19.149999999999999" customHeight="1" x14ac:dyDescent="0.2">
      <c r="A6" t="s">
        <v>37</v>
      </c>
    </row>
    <row r="7" spans="1:8" ht="16.149999999999999" customHeight="1" thickBot="1" x14ac:dyDescent="0.25"/>
    <row r="8" spans="1:8" ht="33.6" customHeight="1" x14ac:dyDescent="0.2">
      <c r="A8" s="100" t="s">
        <v>76</v>
      </c>
      <c r="B8" s="95"/>
      <c r="C8" s="95"/>
      <c r="D8" s="95"/>
      <c r="E8" s="88" t="s">
        <v>38</v>
      </c>
      <c r="F8" s="99"/>
    </row>
    <row r="9" spans="1:8" ht="19.899999999999999" customHeight="1" thickBot="1" x14ac:dyDescent="0.25">
      <c r="A9" s="101"/>
      <c r="B9" s="102"/>
      <c r="C9" s="102"/>
      <c r="D9" s="102"/>
      <c r="E9" s="103"/>
      <c r="F9" s="99"/>
    </row>
    <row r="10" spans="1:8" ht="30" customHeight="1" x14ac:dyDescent="0.2">
      <c r="A10" s="104" t="s">
        <v>39</v>
      </c>
      <c r="B10" s="107" t="s">
        <v>40</v>
      </c>
      <c r="C10" s="59" t="s">
        <v>15</v>
      </c>
      <c r="D10" s="60" t="s">
        <v>16</v>
      </c>
      <c r="E10" s="66">
        <v>20708.7</v>
      </c>
      <c r="F10" s="56"/>
    </row>
    <row r="11" spans="1:8" ht="30" customHeight="1" x14ac:dyDescent="0.2">
      <c r="A11" s="105"/>
      <c r="B11" s="97"/>
      <c r="C11" s="13" t="s">
        <v>17</v>
      </c>
      <c r="D11" s="14" t="s">
        <v>18</v>
      </c>
      <c r="E11" s="61">
        <f>E10*1.18</f>
        <v>24436.266</v>
      </c>
      <c r="F11" s="56"/>
    </row>
    <row r="12" spans="1:8" ht="30" customHeight="1" x14ac:dyDescent="0.2">
      <c r="A12" s="105"/>
      <c r="B12" s="97" t="s">
        <v>73</v>
      </c>
      <c r="C12" s="13" t="s">
        <v>15</v>
      </c>
      <c r="D12" s="14" t="s">
        <v>20</v>
      </c>
      <c r="E12" s="61">
        <f>E10+E17</f>
        <v>22461.211844729256</v>
      </c>
      <c r="F12" s="56"/>
    </row>
    <row r="13" spans="1:8" ht="30" customHeight="1" x14ac:dyDescent="0.2">
      <c r="A13" s="105"/>
      <c r="B13" s="97"/>
      <c r="C13" s="13" t="s">
        <v>17</v>
      </c>
      <c r="D13" s="14" t="s">
        <v>21</v>
      </c>
      <c r="E13" s="61">
        <f>E12*1.18</f>
        <v>26504.22997678052</v>
      </c>
      <c r="F13" s="56"/>
      <c r="H13" s="11"/>
    </row>
    <row r="14" spans="1:8" ht="28.9" customHeight="1" x14ac:dyDescent="0.2">
      <c r="A14" s="105"/>
      <c r="B14" s="97" t="s">
        <v>41</v>
      </c>
      <c r="C14" s="97"/>
      <c r="D14" s="14" t="s">
        <v>42</v>
      </c>
      <c r="E14" s="61">
        <v>102</v>
      </c>
      <c r="F14" s="56"/>
      <c r="H14" s="30"/>
    </row>
    <row r="15" spans="1:8" ht="25.9" customHeight="1" x14ac:dyDescent="0.2">
      <c r="A15" s="105"/>
      <c r="B15" s="108" t="s">
        <v>43</v>
      </c>
      <c r="C15" s="13" t="s">
        <v>15</v>
      </c>
      <c r="D15" s="14" t="s">
        <v>44</v>
      </c>
      <c r="E15" s="61">
        <v>1727.6505440000001</v>
      </c>
      <c r="F15" s="68"/>
      <c r="H15" s="49"/>
    </row>
    <row r="16" spans="1:8" ht="25.9" customHeight="1" x14ac:dyDescent="0.2">
      <c r="A16" s="105"/>
      <c r="B16" s="108"/>
      <c r="C16" s="13" t="s">
        <v>17</v>
      </c>
      <c r="D16" s="14" t="s">
        <v>45</v>
      </c>
      <c r="E16" s="61">
        <f>E15*1.18</f>
        <v>2038.6276419200001</v>
      </c>
      <c r="F16" s="56"/>
      <c r="H16" s="10"/>
    </row>
    <row r="17" spans="1:8" ht="25.9" customHeight="1" x14ac:dyDescent="0.2">
      <c r="A17" s="105"/>
      <c r="B17" s="98" t="s">
        <v>46</v>
      </c>
      <c r="C17" s="50" t="s">
        <v>15</v>
      </c>
      <c r="D17" s="51" t="s">
        <v>47</v>
      </c>
      <c r="E17" s="61">
        <f>E19/E21*1000</f>
        <v>1752.5118447292543</v>
      </c>
      <c r="F17" s="57"/>
    </row>
    <row r="18" spans="1:8" ht="25.9" customHeight="1" x14ac:dyDescent="0.2">
      <c r="A18" s="105"/>
      <c r="B18" s="98"/>
      <c r="C18" s="50" t="s">
        <v>17</v>
      </c>
      <c r="D18" s="51" t="s">
        <v>48</v>
      </c>
      <c r="E18" s="61">
        <f>E17*1.18</f>
        <v>2067.9639767805202</v>
      </c>
      <c r="F18" s="58"/>
      <c r="H18" s="30"/>
    </row>
    <row r="19" spans="1:8" ht="25.9" customHeight="1" x14ac:dyDescent="0.2">
      <c r="A19" s="105"/>
      <c r="B19" s="98" t="s">
        <v>49</v>
      </c>
      <c r="C19" s="50" t="s">
        <v>15</v>
      </c>
      <c r="D19" s="51" t="s">
        <v>50</v>
      </c>
      <c r="E19" s="61">
        <v>137.97</v>
      </c>
      <c r="F19" s="58"/>
    </row>
    <row r="20" spans="1:8" ht="25.9" customHeight="1" x14ac:dyDescent="0.2">
      <c r="A20" s="105"/>
      <c r="B20" s="98"/>
      <c r="C20" s="50" t="s">
        <v>17</v>
      </c>
      <c r="D20" s="51" t="s">
        <v>51</v>
      </c>
      <c r="E20" s="61">
        <f>E19*1.18</f>
        <v>162.80459999999999</v>
      </c>
      <c r="F20" s="58"/>
    </row>
    <row r="21" spans="1:8" ht="29.45" customHeight="1" x14ac:dyDescent="0.2">
      <c r="A21" s="105"/>
      <c r="B21" s="97" t="s">
        <v>74</v>
      </c>
      <c r="C21" s="97"/>
      <c r="D21" s="14" t="s">
        <v>52</v>
      </c>
      <c r="E21" s="67">
        <v>78.727000000000004</v>
      </c>
      <c r="F21" s="56"/>
    </row>
    <row r="22" spans="1:8" ht="25.9" customHeight="1" x14ac:dyDescent="0.2">
      <c r="A22" s="105"/>
      <c r="B22" s="98" t="s">
        <v>53</v>
      </c>
      <c r="C22" s="13" t="s">
        <v>15</v>
      </c>
      <c r="D22" s="14" t="s">
        <v>54</v>
      </c>
      <c r="E22" s="52" t="s">
        <v>71</v>
      </c>
      <c r="F22" s="56"/>
    </row>
    <row r="23" spans="1:8" ht="25.9" customHeight="1" x14ac:dyDescent="0.2">
      <c r="A23" s="105"/>
      <c r="B23" s="98"/>
      <c r="C23" s="13" t="s">
        <v>17</v>
      </c>
      <c r="D23" s="14" t="s">
        <v>55</v>
      </c>
      <c r="E23" s="52" t="s">
        <v>71</v>
      </c>
      <c r="F23" s="56"/>
    </row>
    <row r="24" spans="1:8" ht="25.9" customHeight="1" x14ac:dyDescent="0.2">
      <c r="A24" s="105"/>
      <c r="B24" s="98" t="s">
        <v>56</v>
      </c>
      <c r="C24" s="13" t="s">
        <v>15</v>
      </c>
      <c r="D24" s="14" t="s">
        <v>57</v>
      </c>
      <c r="E24" s="52" t="s">
        <v>71</v>
      </c>
      <c r="F24" s="56"/>
    </row>
    <row r="25" spans="1:8" ht="25.9" customHeight="1" x14ac:dyDescent="0.2">
      <c r="A25" s="105"/>
      <c r="B25" s="98"/>
      <c r="C25" s="13" t="s">
        <v>17</v>
      </c>
      <c r="D25" s="14" t="s">
        <v>58</v>
      </c>
      <c r="E25" s="52" t="s">
        <v>71</v>
      </c>
      <c r="F25" s="56"/>
    </row>
    <row r="26" spans="1:8" ht="30.6" customHeight="1" x14ac:dyDescent="0.2">
      <c r="A26" s="105"/>
      <c r="B26" s="97" t="s">
        <v>59</v>
      </c>
      <c r="C26" s="97"/>
      <c r="D26" s="14" t="s">
        <v>60</v>
      </c>
      <c r="E26" s="52" t="s">
        <v>71</v>
      </c>
      <c r="F26" s="56"/>
    </row>
    <row r="27" spans="1:8" ht="25.9" customHeight="1" x14ac:dyDescent="0.2">
      <c r="A27" s="105"/>
      <c r="B27" s="98" t="s">
        <v>61</v>
      </c>
      <c r="C27" s="13" t="s">
        <v>15</v>
      </c>
      <c r="D27" s="14" t="s">
        <v>62</v>
      </c>
      <c r="E27" s="52" t="s">
        <v>71</v>
      </c>
      <c r="F27" s="56"/>
    </row>
    <row r="28" spans="1:8" ht="30" customHeight="1" x14ac:dyDescent="0.2">
      <c r="A28" s="105"/>
      <c r="B28" s="98"/>
      <c r="C28" s="13" t="s">
        <v>17</v>
      </c>
      <c r="D28" s="14" t="s">
        <v>63</v>
      </c>
      <c r="E28" s="52" t="s">
        <v>71</v>
      </c>
      <c r="F28" s="56"/>
    </row>
    <row r="29" spans="1:8" ht="25.9" customHeight="1" x14ac:dyDescent="0.2">
      <c r="A29" s="105"/>
      <c r="B29" s="98" t="s">
        <v>64</v>
      </c>
      <c r="C29" s="13" t="s">
        <v>15</v>
      </c>
      <c r="D29" s="14" t="s">
        <v>65</v>
      </c>
      <c r="E29" s="52" t="s">
        <v>71</v>
      </c>
      <c r="F29" s="56"/>
    </row>
    <row r="30" spans="1:8" ht="25.9" customHeight="1" x14ac:dyDescent="0.2">
      <c r="A30" s="105"/>
      <c r="B30" s="98"/>
      <c r="C30" s="13" t="s">
        <v>17</v>
      </c>
      <c r="D30" s="14" t="s">
        <v>66</v>
      </c>
      <c r="E30" s="52" t="s">
        <v>71</v>
      </c>
      <c r="F30" s="56"/>
    </row>
    <row r="31" spans="1:8" ht="30.6" customHeight="1" x14ac:dyDescent="0.2">
      <c r="A31" s="105"/>
      <c r="B31" s="97" t="s">
        <v>67</v>
      </c>
      <c r="C31" s="97"/>
      <c r="D31" s="14" t="s">
        <v>68</v>
      </c>
      <c r="E31" s="52" t="s">
        <v>71</v>
      </c>
      <c r="F31" s="56"/>
    </row>
    <row r="32" spans="1:8" ht="25.9" customHeight="1" x14ac:dyDescent="0.2">
      <c r="A32" s="105"/>
      <c r="B32" s="97" t="s">
        <v>69</v>
      </c>
      <c r="C32" s="97"/>
      <c r="D32" s="14" t="s">
        <v>33</v>
      </c>
      <c r="E32" s="53">
        <v>9500</v>
      </c>
      <c r="F32" s="56"/>
    </row>
    <row r="33" spans="1:6" ht="25.9" customHeight="1" thickBot="1" x14ac:dyDescent="0.25">
      <c r="A33" s="106"/>
      <c r="B33" s="109" t="s">
        <v>70</v>
      </c>
      <c r="C33" s="109"/>
      <c r="D33" s="54"/>
      <c r="E33" s="55"/>
      <c r="F33" s="56"/>
    </row>
    <row r="34" spans="1:6" ht="12.6" customHeight="1" x14ac:dyDescent="0.25">
      <c r="A34" s="8"/>
      <c r="B34" s="17"/>
      <c r="C34" s="18"/>
      <c r="D34" s="19"/>
    </row>
    <row r="35" spans="1:6" ht="32.450000000000003" customHeight="1" x14ac:dyDescent="0.2">
      <c r="A35" s="71" t="s">
        <v>79</v>
      </c>
      <c r="B35" s="71"/>
      <c r="C35" s="71"/>
      <c r="D35" s="71"/>
      <c r="E35" s="71"/>
    </row>
    <row r="36" spans="1:6" ht="39.6" customHeight="1" x14ac:dyDescent="0.2">
      <c r="A36" s="71"/>
      <c r="B36" s="71"/>
      <c r="C36" s="71"/>
      <c r="D36" s="71"/>
      <c r="E36" s="71"/>
    </row>
    <row r="37" spans="1:6" ht="19.149999999999999" customHeight="1" x14ac:dyDescent="0.25">
      <c r="A37" s="4" t="s">
        <v>35</v>
      </c>
    </row>
    <row r="38" spans="1:6" x14ac:dyDescent="0.2">
      <c r="A38" s="9"/>
      <c r="B38" s="9"/>
      <c r="C38" s="9"/>
      <c r="D38" s="9"/>
    </row>
    <row r="39" spans="1:6" ht="15.75" x14ac:dyDescent="0.25">
      <c r="A39" s="5" t="s">
        <v>75</v>
      </c>
      <c r="B39" s="6"/>
      <c r="C39" s="6"/>
      <c r="D39" s="7"/>
      <c r="E39" s="7"/>
    </row>
    <row r="40" spans="1:6" x14ac:dyDescent="0.2">
      <c r="A40" s="6"/>
      <c r="B40" s="6"/>
      <c r="C40" s="6"/>
      <c r="D40" s="7"/>
      <c r="E40" s="7"/>
    </row>
    <row r="41" spans="1:6" ht="15.75" customHeight="1" x14ac:dyDescent="0.25">
      <c r="A41" s="5" t="s">
        <v>80</v>
      </c>
      <c r="B41" s="5"/>
      <c r="C41" s="5"/>
      <c r="D41" s="5"/>
      <c r="E41" s="5"/>
    </row>
    <row r="42" spans="1:6" x14ac:dyDescent="0.2">
      <c r="A42" s="6"/>
      <c r="B42" s="6"/>
      <c r="C42" s="6"/>
      <c r="D42" s="7"/>
      <c r="E42" s="7"/>
    </row>
    <row r="43" spans="1:6" ht="15.75" x14ac:dyDescent="0.25">
      <c r="A43" s="72"/>
      <c r="B43" s="72"/>
      <c r="C43" s="72"/>
      <c r="D43" s="72"/>
      <c r="E43" s="72"/>
    </row>
  </sheetData>
  <sheetProtection selectLockedCells="1" selectUnlockedCells="1"/>
  <mergeCells count="22"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33:C33"/>
    <mergeCell ref="F8:F9"/>
    <mergeCell ref="B31:C31"/>
    <mergeCell ref="B32:C32"/>
    <mergeCell ref="B26:C26"/>
    <mergeCell ref="B27:B28"/>
    <mergeCell ref="B29:B30"/>
    <mergeCell ref="A35:E36"/>
    <mergeCell ref="A43:E43"/>
    <mergeCell ref="B21:C21"/>
    <mergeCell ref="B22:B23"/>
    <mergeCell ref="B24:B25"/>
  </mergeCells>
  <pageMargins left="0.62992125984251968" right="0.23622047244094491" top="0.43" bottom="0.74803149606299213" header="0.41" footer="0.51181102362204722"/>
  <pageSetup paperSize="9" scale="75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Петрова Мария Миратовна</cp:lastModifiedBy>
  <cp:lastPrinted>2017-04-06T07:13:04Z</cp:lastPrinted>
  <dcterms:created xsi:type="dcterms:W3CDTF">2013-08-14T05:09:02Z</dcterms:created>
  <dcterms:modified xsi:type="dcterms:W3CDTF">2019-04-11T07:09:00Z</dcterms:modified>
</cp:coreProperties>
</file>