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9\4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</externalReferences>
  <definedNames>
    <definedName name="god">#REF!</definedName>
    <definedName name="_xlnm.Print_Area" localSheetId="1">'Приложение №2'!$A$1:$E$43</definedName>
  </definedNames>
  <calcPr calcId="152511" iterate="1"/>
</workbook>
</file>

<file path=xl/calcChain.xml><?xml version="1.0" encoding="utf-8"?>
<calcChain xmlns="http://schemas.openxmlformats.org/spreadsheetml/2006/main">
  <c r="E17" i="2" l="1"/>
  <c r="E19" i="1" l="1"/>
  <c r="E18" i="1"/>
  <c r="E12" i="2" l="1"/>
  <c r="F11" i="1" l="1"/>
  <c r="G11" i="1"/>
  <c r="H11" i="1"/>
  <c r="I11" i="1"/>
  <c r="J11" i="1"/>
  <c r="K11" i="1"/>
  <c r="L11" i="1"/>
  <c r="M11" i="1"/>
  <c r="E11" i="1"/>
  <c r="E20" i="2"/>
  <c r="E16" i="2"/>
  <c r="E11" i="2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8" i="2" l="1"/>
  <c r="O19" i="1"/>
  <c r="E13" i="2" l="1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<sst xmlns="http://schemas.openxmlformats.org/spreadsheetml/2006/main" count="168" uniqueCount="81">
  <si>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</si>
  <si>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</si>
  <si>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</si>
  <si>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</si>
  <si>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</si>
  <si>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</si>
  <si>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</si>
  <si>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</si>
  <si>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</si>
  <si>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</si>
  <si>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</si>
  <si>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</si>
  <si>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</si>
  <si>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</si>
  <si>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</si>
  <si>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</si>
  <si>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</si>
  <si>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</si>
  <si>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</si>
  <si>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</si>
  <si>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</si>
  <si>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</si>
  <si>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</si>
  <si>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</si>
  <si>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</si>
  <si>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</si>
  <si>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</si>
  <si>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</si>
  <si>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</si>
  <si>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</si>
  <si>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</si>
  <si>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</si>
  <si>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</si>
  <si>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</si>
  <si>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</si>
  <si>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</si>
  <si>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</si>
  <si>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</si>
  <si>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база 9 км.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</si>
  <si>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</si>
  <si>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</si>
  <si>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</si>
  <si>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</si>
  <si>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</si>
  <si>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</si>
  <si>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</si>
  <si>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</si>
  <si>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</si>
  <si>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</si>
  <si>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</si>
  <si>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</si>
  <si>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</si>
  <si>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</si>
  <si>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</si>
  <si>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</si>
  <si>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</si>
  <si>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</si>
  <si>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</si>
  <si>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</si>
  <si>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</si>
  <si>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</si>
  <si>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</si>
  <si>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</si>
  <si>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</si>
  <si>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</si>
  <si>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</si>
  <si>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</si>
  <si>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</si>
  <si>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</si>
  <si>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</si>
  <si>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</si>
  <si>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</si>
  <si>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</si>
  <si>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</si>
  <si>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</si>
  <si>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</si>
  <si>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</si>
  <si>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</si>
  <si>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</si>
  <si>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* Данные заполняются по итогам 2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</si>
  <si>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Информация о фактически сложившихся ценах и объёмах потребления топлива за 4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</si>
</sst>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</numFmts>
  <fonts count="41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08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29" fillId="6" borderId="16" xfId="0" applyNumberFormat="1" applyFont="1" applyFill="1" applyBorder="1" applyAlignment="1" applyProtection="1">
      <alignment horizontal="center" vertical="center" wrapText="1"/>
    </xf>
    <xf numFmtId="4" fontId="18" fillId="7" borderId="39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35" xfId="0" applyFill="1" applyBorder="1" applyAlignment="1">
      <alignment horizontal="center" vertical="center"/>
    </xf>
    <xf numFmtId="0" fontId="0" fillId="7" borderId="40" xfId="0" applyFill="1" applyBorder="1"/>
    <xf numFmtId="49" fontId="22" fillId="6" borderId="41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8" xfId="38" applyFont="1" applyBorder="1" applyAlignment="1" applyProtection="1">
      <alignment horizontal="center" vertical="center" wrapText="1"/>
    </xf>
    <xf numFmtId="0" fontId="0" fillId="0" borderId="31" xfId="38" applyFont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4" fontId="18" fillId="7" borderId="35" xfId="0" applyNumberFormat="1" applyFont="1" applyFill="1" applyBorder="1" applyAlignment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70" zoomScaleNormal="70" workbookViewId="0">
      <selection activeCell="E20" sqref="E20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67" t="str">
        <f>'Приложение №2'!A3:E3</f>
        <v>Информация о фактически сложившихся ценах и объёмах потребления топлива за 4 квартал 2019 года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72</v>
      </c>
      <c r="M5" s="46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68" t="s">
        <v>3</v>
      </c>
      <c r="B8" s="69"/>
      <c r="C8" s="69"/>
      <c r="D8" s="69"/>
      <c r="E8" s="72" t="s">
        <v>4</v>
      </c>
      <c r="F8" s="72" t="s">
        <v>5</v>
      </c>
      <c r="G8" s="72" t="s">
        <v>6</v>
      </c>
      <c r="H8" s="72" t="s">
        <v>7</v>
      </c>
      <c r="I8" s="72" t="s">
        <v>8</v>
      </c>
      <c r="J8" s="72" t="s">
        <v>9</v>
      </c>
      <c r="K8" s="72" t="s">
        <v>10</v>
      </c>
      <c r="L8" s="72" t="s">
        <v>11</v>
      </c>
      <c r="M8" s="65" t="s">
        <v>12</v>
      </c>
    </row>
    <row r="9" spans="1:15" ht="29.45" customHeight="1" thickBot="1" x14ac:dyDescent="0.25">
      <c r="A9" s="70"/>
      <c r="B9" s="71"/>
      <c r="C9" s="71"/>
      <c r="D9" s="71"/>
      <c r="E9" s="73"/>
      <c r="F9" s="73"/>
      <c r="G9" s="73"/>
      <c r="H9" s="73"/>
      <c r="I9" s="73"/>
      <c r="J9" s="73"/>
      <c r="K9" s="73"/>
      <c r="L9" s="73"/>
      <c r="M9" s="66"/>
    </row>
    <row r="10" spans="1:15" ht="21.6" customHeight="1" x14ac:dyDescent="0.2">
      <c r="A10" s="78" t="s">
        <v>13</v>
      </c>
      <c r="B10" s="81" t="s">
        <v>14</v>
      </c>
      <c r="C10" s="22" t="s">
        <v>15</v>
      </c>
      <c r="D10" s="15" t="s">
        <v>16</v>
      </c>
      <c r="E10" s="41">
        <v>579.44000000000005</v>
      </c>
      <c r="F10" s="41">
        <v>579.44000000000005</v>
      </c>
      <c r="G10" s="41">
        <v>579.44000000000005</v>
      </c>
      <c r="H10" s="41">
        <v>579.44000000000005</v>
      </c>
      <c r="I10" s="41">
        <v>579.44000000000005</v>
      </c>
      <c r="J10" s="41">
        <v>579.44000000000005</v>
      </c>
      <c r="K10" s="41">
        <v>579.44000000000005</v>
      </c>
      <c r="L10" s="41">
        <v>579.44000000000005</v>
      </c>
      <c r="M10" s="41">
        <v>579.44000000000005</v>
      </c>
    </row>
    <row r="11" spans="1:15" ht="21.6" customHeight="1" x14ac:dyDescent="0.2">
      <c r="A11" s="79"/>
      <c r="B11" s="82"/>
      <c r="C11" s="21" t="s">
        <v>17</v>
      </c>
      <c r="D11" s="14" t="s">
        <v>18</v>
      </c>
      <c r="E11" s="42">
        <f>E10*1.2</f>
        <v>695.32800000000009</v>
      </c>
      <c r="F11" s="42">
        <f t="shared" ref="F11:M11" si="0">F10*1.2</f>
        <v>695.32800000000009</v>
      </c>
      <c r="G11" s="42">
        <f t="shared" si="0"/>
        <v>695.32800000000009</v>
      </c>
      <c r="H11" s="42">
        <f t="shared" si="0"/>
        <v>695.32800000000009</v>
      </c>
      <c r="I11" s="42">
        <f t="shared" si="0"/>
        <v>695.32800000000009</v>
      </c>
      <c r="J11" s="42">
        <f t="shared" si="0"/>
        <v>695.32800000000009</v>
      </c>
      <c r="K11" s="42">
        <f t="shared" si="0"/>
        <v>695.32800000000009</v>
      </c>
      <c r="L11" s="42">
        <f t="shared" si="0"/>
        <v>695.32800000000009</v>
      </c>
      <c r="M11" s="50">
        <f t="shared" si="0"/>
        <v>695.32800000000009</v>
      </c>
    </row>
    <row r="12" spans="1:15" ht="21.6" customHeight="1" x14ac:dyDescent="0.2">
      <c r="A12" s="79"/>
      <c r="B12" s="82" t="s">
        <v>19</v>
      </c>
      <c r="C12" s="21" t="s">
        <v>15</v>
      </c>
      <c r="D12" s="14" t="s">
        <v>20</v>
      </c>
      <c r="E12" s="31" t="s">
        <v>71</v>
      </c>
      <c r="F12" s="31" t="s">
        <v>71</v>
      </c>
      <c r="G12" s="31" t="s">
        <v>71</v>
      </c>
      <c r="H12" s="31" t="s">
        <v>71</v>
      </c>
      <c r="I12" s="31" t="s">
        <v>71</v>
      </c>
      <c r="J12" s="31" t="s">
        <v>71</v>
      </c>
      <c r="K12" s="31" t="s">
        <v>71</v>
      </c>
      <c r="L12" s="31" t="s">
        <v>71</v>
      </c>
      <c r="M12" s="32" t="s">
        <v>71</v>
      </c>
    </row>
    <row r="13" spans="1:15" ht="21.6" customHeight="1" x14ac:dyDescent="0.2">
      <c r="A13" s="79"/>
      <c r="B13" s="82"/>
      <c r="C13" s="21" t="s">
        <v>17</v>
      </c>
      <c r="D13" s="14" t="s">
        <v>21</v>
      </c>
      <c r="E13" s="31" t="s">
        <v>71</v>
      </c>
      <c r="F13" s="31" t="s">
        <v>71</v>
      </c>
      <c r="G13" s="31" t="s">
        <v>71</v>
      </c>
      <c r="H13" s="31" t="s">
        <v>71</v>
      </c>
      <c r="I13" s="31" t="s">
        <v>71</v>
      </c>
      <c r="J13" s="31" t="s">
        <v>71</v>
      </c>
      <c r="K13" s="31" t="s">
        <v>71</v>
      </c>
      <c r="L13" s="31" t="s">
        <v>71</v>
      </c>
      <c r="M13" s="32" t="s">
        <v>71</v>
      </c>
    </row>
    <row r="14" spans="1:15" ht="29.45" customHeight="1" thickBot="1" x14ac:dyDescent="0.25">
      <c r="A14" s="79"/>
      <c r="B14" s="83" t="s">
        <v>22</v>
      </c>
      <c r="C14" s="84"/>
      <c r="D14" s="16" t="s">
        <v>23</v>
      </c>
      <c r="E14" s="53">
        <v>45</v>
      </c>
      <c r="F14" s="53">
        <v>52</v>
      </c>
      <c r="G14" s="53">
        <v>227</v>
      </c>
      <c r="H14" s="53">
        <v>0</v>
      </c>
      <c r="I14" s="53">
        <v>103</v>
      </c>
      <c r="J14" s="53">
        <v>1640</v>
      </c>
      <c r="K14" s="53">
        <v>22</v>
      </c>
      <c r="L14" s="53">
        <v>718</v>
      </c>
      <c r="M14" s="54">
        <v>189</v>
      </c>
      <c r="N14" s="10" t="b">
        <f>[1]TDSheet!$N$298=SUM(E14:M14)</f>
        <v>0</v>
      </c>
      <c r="O14" s="7"/>
    </row>
    <row r="15" spans="1:15" ht="29.45" customHeight="1" thickBot="1" x14ac:dyDescent="0.25">
      <c r="A15" s="79"/>
      <c r="B15" s="85" t="s">
        <v>24</v>
      </c>
      <c r="C15" s="23" t="s">
        <v>15</v>
      </c>
      <c r="D15" s="24" t="s">
        <v>25</v>
      </c>
      <c r="E15" s="33" t="s">
        <v>71</v>
      </c>
      <c r="F15" s="33" t="s">
        <v>71</v>
      </c>
      <c r="G15" s="33" t="s">
        <v>71</v>
      </c>
      <c r="H15" s="33" t="s">
        <v>71</v>
      </c>
      <c r="I15" s="33" t="s">
        <v>71</v>
      </c>
      <c r="J15" s="33" t="s">
        <v>71</v>
      </c>
      <c r="K15" s="33" t="s">
        <v>71</v>
      </c>
      <c r="L15" s="33" t="s">
        <v>71</v>
      </c>
      <c r="M15" s="34" t="s">
        <v>71</v>
      </c>
      <c r="O15" s="12"/>
    </row>
    <row r="16" spans="1:15" ht="29.45" customHeight="1" x14ac:dyDescent="0.2">
      <c r="A16" s="79"/>
      <c r="B16" s="86"/>
      <c r="C16" s="2" t="s">
        <v>17</v>
      </c>
      <c r="D16" s="3" t="s">
        <v>26</v>
      </c>
      <c r="E16" s="35" t="s">
        <v>71</v>
      </c>
      <c r="F16" s="35" t="s">
        <v>71</v>
      </c>
      <c r="G16" s="35" t="s">
        <v>71</v>
      </c>
      <c r="H16" s="35" t="s">
        <v>71</v>
      </c>
      <c r="I16" s="35" t="s">
        <v>71</v>
      </c>
      <c r="J16" s="35" t="s">
        <v>71</v>
      </c>
      <c r="K16" s="35" t="s">
        <v>71</v>
      </c>
      <c r="L16" s="35" t="s">
        <v>71</v>
      </c>
      <c r="M16" s="36" t="s">
        <v>71</v>
      </c>
      <c r="O16" s="12"/>
    </row>
    <row r="17" spans="1:15" ht="41.45" customHeight="1" thickBot="1" x14ac:dyDescent="0.25">
      <c r="A17" s="79"/>
      <c r="B17" s="87" t="s">
        <v>27</v>
      </c>
      <c r="C17" s="88"/>
      <c r="D17" s="25" t="s">
        <v>28</v>
      </c>
      <c r="E17" s="37" t="s">
        <v>71</v>
      </c>
      <c r="F17" s="37" t="s">
        <v>71</v>
      </c>
      <c r="G17" s="37" t="s">
        <v>71</v>
      </c>
      <c r="H17" s="37" t="s">
        <v>71</v>
      </c>
      <c r="I17" s="37" t="s">
        <v>71</v>
      </c>
      <c r="J17" s="37" t="s">
        <v>71</v>
      </c>
      <c r="K17" s="37" t="s">
        <v>71</v>
      </c>
      <c r="L17" s="37" t="s">
        <v>71</v>
      </c>
      <c r="M17" s="38" t="s">
        <v>71</v>
      </c>
      <c r="O17" s="12"/>
    </row>
    <row r="18" spans="1:15" ht="29.45" customHeight="1" thickBot="1" x14ac:dyDescent="0.25">
      <c r="A18" s="79"/>
      <c r="B18" s="89" t="s">
        <v>29</v>
      </c>
      <c r="C18" s="23" t="s">
        <v>15</v>
      </c>
      <c r="D18" s="24" t="s">
        <v>30</v>
      </c>
      <c r="E18" s="43">
        <f>(E10*E14)/1000</f>
        <v>26.074800000000003</v>
      </c>
      <c r="F18" s="43">
        <f t="shared" ref="F18:M18" si="1">(F10*F14)/1000</f>
        <v>30.130880000000005</v>
      </c>
      <c r="G18" s="43">
        <f t="shared" si="1"/>
        <v>131.53288000000001</v>
      </c>
      <c r="H18" s="43">
        <f t="shared" si="1"/>
        <v>0</v>
      </c>
      <c r="I18" s="43">
        <f t="shared" si="1"/>
        <v>59.682320000000004</v>
      </c>
      <c r="J18" s="43">
        <f t="shared" si="1"/>
        <v>950.28160000000014</v>
      </c>
      <c r="K18" s="43">
        <f t="shared" si="1"/>
        <v>12.747680000000001</v>
      </c>
      <c r="L18" s="43">
        <f t="shared" si="1"/>
        <v>416.03792000000004</v>
      </c>
      <c r="M18" s="51">
        <f t="shared" si="1"/>
        <v>109.51416</v>
      </c>
      <c r="N18" s="10">
        <f>[1]TDSheet!$M$298</f>
        <v>1745998.54</v>
      </c>
      <c r="O18" s="29"/>
    </row>
    <row r="19" spans="1:15" ht="29.45" customHeight="1" thickBot="1" x14ac:dyDescent="0.25">
      <c r="A19" s="79"/>
      <c r="B19" s="90"/>
      <c r="C19" s="27" t="s">
        <v>17</v>
      </c>
      <c r="D19" s="25" t="s">
        <v>31</v>
      </c>
      <c r="E19" s="44">
        <f>E18*1.2</f>
        <v>31.289760000000001</v>
      </c>
      <c r="F19" s="44">
        <f t="shared" ref="F19:M19" si="2">F18*1.2</f>
        <v>36.157056000000004</v>
      </c>
      <c r="G19" s="44">
        <f t="shared" si="2"/>
        <v>157.83945600000001</v>
      </c>
      <c r="H19" s="44">
        <f t="shared" si="2"/>
        <v>0</v>
      </c>
      <c r="I19" s="44">
        <f t="shared" si="2"/>
        <v>71.618784000000005</v>
      </c>
      <c r="J19" s="44">
        <f t="shared" si="2"/>
        <v>1140.3379200000002</v>
      </c>
      <c r="K19" s="44">
        <f t="shared" si="2"/>
        <v>15.297216000000001</v>
      </c>
      <c r="L19" s="44">
        <f t="shared" si="2"/>
        <v>499.24550400000004</v>
      </c>
      <c r="M19" s="45">
        <f t="shared" si="2"/>
        <v>131.41699199999999</v>
      </c>
      <c r="N19" s="26">
        <f>N18*1.18</f>
        <v>2060278.2771999999</v>
      </c>
      <c r="O19" s="12">
        <f>E19+F19+G19+H19+I19+J19+K19+L19+M19</f>
        <v>2083.2026880000003</v>
      </c>
    </row>
    <row r="20" spans="1:15" ht="43.9" customHeight="1" thickBot="1" x14ac:dyDescent="0.25">
      <c r="A20" s="80"/>
      <c r="B20" s="91" t="s">
        <v>32</v>
      </c>
      <c r="C20" s="92"/>
      <c r="D20" s="28" t="s">
        <v>33</v>
      </c>
      <c r="E20" s="39">
        <v>7900</v>
      </c>
      <c r="F20" s="39">
        <v>7900</v>
      </c>
      <c r="G20" s="39">
        <v>7900</v>
      </c>
      <c r="H20" s="39">
        <v>7900</v>
      </c>
      <c r="I20" s="39">
        <v>7900</v>
      </c>
      <c r="J20" s="39">
        <v>7900</v>
      </c>
      <c r="K20" s="39">
        <v>7900</v>
      </c>
      <c r="L20" s="39">
        <v>7900</v>
      </c>
      <c r="M20" s="52">
        <v>7900</v>
      </c>
      <c r="N20" s="49"/>
    </row>
    <row r="21" spans="1:15" ht="29.45" customHeight="1" thickBot="1" x14ac:dyDescent="0.25">
      <c r="A21" s="74" t="s">
        <v>34</v>
      </c>
      <c r="B21" s="75"/>
      <c r="C21" s="75"/>
      <c r="D21" s="28"/>
      <c r="E21" s="20"/>
      <c r="F21" s="20"/>
      <c r="G21" s="20"/>
      <c r="H21" s="20"/>
      <c r="I21" s="20"/>
      <c r="J21" s="20"/>
      <c r="K21" s="20"/>
      <c r="L21" s="20"/>
      <c r="M21" s="40"/>
    </row>
    <row r="22" spans="1:15" ht="7.9" customHeight="1" x14ac:dyDescent="0.2"/>
    <row r="23" spans="1:15" ht="22.15" customHeight="1" x14ac:dyDescent="0.2">
      <c r="A23" s="76" t="s">
        <v>79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5" ht="44.4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75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77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tabSelected="1" view="pageBreakPreview" zoomScale="80" zoomScaleNormal="100" zoomScaleSheetLayoutView="80" workbookViewId="0">
      <selection activeCell="E21" sqref="E21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7" max="7" width="18.5" customWidth="1"/>
  </cols>
  <sheetData>
    <row r="1" spans="1:7" x14ac:dyDescent="0.2">
      <c r="E1" t="s">
        <v>36</v>
      </c>
    </row>
    <row r="3" spans="1:7" ht="42" customHeight="1" x14ac:dyDescent="0.25">
      <c r="A3" s="67" t="s">
        <v>80</v>
      </c>
      <c r="B3" s="67"/>
      <c r="C3" s="67"/>
      <c r="D3" s="67"/>
      <c r="E3" s="67"/>
    </row>
    <row r="4" spans="1:7" ht="20.45" customHeight="1" x14ac:dyDescent="0.25">
      <c r="A4" s="1"/>
      <c r="B4" s="1"/>
      <c r="C4" s="1"/>
      <c r="D4" s="1"/>
      <c r="E4" s="1"/>
    </row>
    <row r="5" spans="1:7" ht="19.149999999999999" customHeight="1" x14ac:dyDescent="0.2">
      <c r="A5" t="s">
        <v>72</v>
      </c>
    </row>
    <row r="6" spans="1:7" ht="19.149999999999999" customHeight="1" x14ac:dyDescent="0.2">
      <c r="A6" t="s">
        <v>37</v>
      </c>
    </row>
    <row r="7" spans="1:7" ht="16.149999999999999" customHeight="1" thickBot="1" x14ac:dyDescent="0.25"/>
    <row r="8" spans="1:7" ht="33.6" customHeight="1" x14ac:dyDescent="0.2">
      <c r="A8" s="93" t="s">
        <v>76</v>
      </c>
      <c r="B8" s="72"/>
      <c r="C8" s="72"/>
      <c r="D8" s="65"/>
      <c r="E8" s="97" t="s">
        <v>38</v>
      </c>
    </row>
    <row r="9" spans="1:7" ht="19.899999999999999" customHeight="1" thickBot="1" x14ac:dyDescent="0.25">
      <c r="A9" s="94"/>
      <c r="B9" s="95"/>
      <c r="C9" s="95"/>
      <c r="D9" s="96"/>
      <c r="E9" s="98"/>
    </row>
    <row r="10" spans="1:7" ht="30" customHeight="1" x14ac:dyDescent="0.2">
      <c r="A10" s="99" t="s">
        <v>39</v>
      </c>
      <c r="B10" s="102" t="s">
        <v>40</v>
      </c>
      <c r="C10" s="55" t="s">
        <v>15</v>
      </c>
      <c r="D10" s="61" t="s">
        <v>16</v>
      </c>
      <c r="E10" s="56">
        <v>19937.330000000002</v>
      </c>
    </row>
    <row r="11" spans="1:7" ht="30" customHeight="1" x14ac:dyDescent="0.2">
      <c r="A11" s="100"/>
      <c r="B11" s="103"/>
      <c r="C11" s="13" t="s">
        <v>17</v>
      </c>
      <c r="D11" s="62" t="s">
        <v>18</v>
      </c>
      <c r="E11" s="57">
        <f>E10*1.2</f>
        <v>23924.796000000002</v>
      </c>
    </row>
    <row r="12" spans="1:7" ht="30" customHeight="1" x14ac:dyDescent="0.2">
      <c r="A12" s="100"/>
      <c r="B12" s="103" t="s">
        <v>73</v>
      </c>
      <c r="C12" s="13" t="s">
        <v>15</v>
      </c>
      <c r="D12" s="62" t="s">
        <v>20</v>
      </c>
      <c r="E12" s="107">
        <f>E10+E17</f>
        <v>21349.72150650961</v>
      </c>
    </row>
    <row r="13" spans="1:7" ht="30" customHeight="1" x14ac:dyDescent="0.2">
      <c r="A13" s="100"/>
      <c r="B13" s="103"/>
      <c r="C13" s="13" t="s">
        <v>17</v>
      </c>
      <c r="D13" s="62" t="s">
        <v>21</v>
      </c>
      <c r="E13" s="57">
        <f>E12*1.2</f>
        <v>25619.665807811532</v>
      </c>
      <c r="G13" s="11"/>
    </row>
    <row r="14" spans="1:7" ht="28.9" customHeight="1" x14ac:dyDescent="0.2">
      <c r="A14" s="100"/>
      <c r="B14" s="103" t="s">
        <v>41</v>
      </c>
      <c r="C14" s="103"/>
      <c r="D14" s="62" t="s">
        <v>42</v>
      </c>
      <c r="E14" s="107">
        <v>93</v>
      </c>
      <c r="G14" s="30"/>
    </row>
    <row r="15" spans="1:7" ht="25.9" customHeight="1" x14ac:dyDescent="0.2">
      <c r="A15" s="100"/>
      <c r="B15" s="104" t="s">
        <v>43</v>
      </c>
      <c r="C15" s="13" t="s">
        <v>15</v>
      </c>
      <c r="D15" s="62" t="s">
        <v>44</v>
      </c>
      <c r="E15" s="107">
        <v>1203.6662700000002</v>
      </c>
      <c r="G15" s="47"/>
    </row>
    <row r="16" spans="1:7" ht="25.9" customHeight="1" x14ac:dyDescent="0.2">
      <c r="A16" s="100"/>
      <c r="B16" s="104"/>
      <c r="C16" s="13" t="s">
        <v>17</v>
      </c>
      <c r="D16" s="62" t="s">
        <v>45</v>
      </c>
      <c r="E16" s="57">
        <f>E15*1.2</f>
        <v>1444.3995240000002</v>
      </c>
      <c r="G16" s="10"/>
    </row>
    <row r="17" spans="1:7" ht="25.9" customHeight="1" x14ac:dyDescent="0.2">
      <c r="A17" s="100"/>
      <c r="B17" s="105" t="s">
        <v>46</v>
      </c>
      <c r="C17" s="48" t="s">
        <v>15</v>
      </c>
      <c r="D17" s="63" t="s">
        <v>47</v>
      </c>
      <c r="E17" s="107">
        <f>E19/E21*1000</f>
        <v>1412.3915065096096</v>
      </c>
    </row>
    <row r="18" spans="1:7" ht="25.9" customHeight="1" x14ac:dyDescent="0.2">
      <c r="A18" s="100"/>
      <c r="B18" s="105"/>
      <c r="C18" s="48" t="s">
        <v>17</v>
      </c>
      <c r="D18" s="63" t="s">
        <v>48</v>
      </c>
      <c r="E18" s="57">
        <f>E17*1.2</f>
        <v>1694.8698078115315</v>
      </c>
      <c r="G18" s="30"/>
    </row>
    <row r="19" spans="1:7" ht="25.9" customHeight="1" x14ac:dyDescent="0.2">
      <c r="A19" s="100"/>
      <c r="B19" s="105" t="s">
        <v>49</v>
      </c>
      <c r="C19" s="48" t="s">
        <v>15</v>
      </c>
      <c r="D19" s="63" t="s">
        <v>50</v>
      </c>
      <c r="E19" s="107">
        <v>182.255</v>
      </c>
    </row>
    <row r="20" spans="1:7" ht="25.9" customHeight="1" x14ac:dyDescent="0.2">
      <c r="A20" s="100"/>
      <c r="B20" s="105"/>
      <c r="C20" s="48" t="s">
        <v>17</v>
      </c>
      <c r="D20" s="63" t="s">
        <v>51</v>
      </c>
      <c r="E20" s="57">
        <f>E19*1.2</f>
        <v>218.70599999999999</v>
      </c>
    </row>
    <row r="21" spans="1:7" ht="29.45" customHeight="1" x14ac:dyDescent="0.2">
      <c r="A21" s="100"/>
      <c r="B21" s="103" t="s">
        <v>74</v>
      </c>
      <c r="C21" s="103"/>
      <c r="D21" s="62" t="s">
        <v>52</v>
      </c>
      <c r="E21" s="107">
        <v>129.04</v>
      </c>
    </row>
    <row r="22" spans="1:7" ht="25.9" customHeight="1" x14ac:dyDescent="0.2">
      <c r="A22" s="100"/>
      <c r="B22" s="105" t="s">
        <v>53</v>
      </c>
      <c r="C22" s="13" t="s">
        <v>15</v>
      </c>
      <c r="D22" s="62" t="s">
        <v>54</v>
      </c>
      <c r="E22" s="58" t="s">
        <v>71</v>
      </c>
    </row>
    <row r="23" spans="1:7" ht="25.9" customHeight="1" x14ac:dyDescent="0.2">
      <c r="A23" s="100"/>
      <c r="B23" s="105"/>
      <c r="C23" s="13" t="s">
        <v>17</v>
      </c>
      <c r="D23" s="62" t="s">
        <v>55</v>
      </c>
      <c r="E23" s="58" t="s">
        <v>71</v>
      </c>
    </row>
    <row r="24" spans="1:7" ht="25.9" customHeight="1" x14ac:dyDescent="0.2">
      <c r="A24" s="100"/>
      <c r="B24" s="105" t="s">
        <v>56</v>
      </c>
      <c r="C24" s="13" t="s">
        <v>15</v>
      </c>
      <c r="D24" s="62" t="s">
        <v>57</v>
      </c>
      <c r="E24" s="58" t="s">
        <v>71</v>
      </c>
    </row>
    <row r="25" spans="1:7" ht="25.9" customHeight="1" x14ac:dyDescent="0.2">
      <c r="A25" s="100"/>
      <c r="B25" s="105"/>
      <c r="C25" s="13" t="s">
        <v>17</v>
      </c>
      <c r="D25" s="62" t="s">
        <v>58</v>
      </c>
      <c r="E25" s="58" t="s">
        <v>71</v>
      </c>
    </row>
    <row r="26" spans="1:7" ht="30.6" customHeight="1" x14ac:dyDescent="0.2">
      <c r="A26" s="100"/>
      <c r="B26" s="103" t="s">
        <v>59</v>
      </c>
      <c r="C26" s="103"/>
      <c r="D26" s="62" t="s">
        <v>60</v>
      </c>
      <c r="E26" s="58" t="s">
        <v>71</v>
      </c>
    </row>
    <row r="27" spans="1:7" ht="25.9" customHeight="1" x14ac:dyDescent="0.2">
      <c r="A27" s="100"/>
      <c r="B27" s="105" t="s">
        <v>61</v>
      </c>
      <c r="C27" s="13" t="s">
        <v>15</v>
      </c>
      <c r="D27" s="62" t="s">
        <v>62</v>
      </c>
      <c r="E27" s="58" t="s">
        <v>71</v>
      </c>
    </row>
    <row r="28" spans="1:7" ht="30" customHeight="1" x14ac:dyDescent="0.2">
      <c r="A28" s="100"/>
      <c r="B28" s="105"/>
      <c r="C28" s="13" t="s">
        <v>17</v>
      </c>
      <c r="D28" s="62" t="s">
        <v>63</v>
      </c>
      <c r="E28" s="58" t="s">
        <v>71</v>
      </c>
    </row>
    <row r="29" spans="1:7" ht="25.9" customHeight="1" x14ac:dyDescent="0.2">
      <c r="A29" s="100"/>
      <c r="B29" s="105" t="s">
        <v>64</v>
      </c>
      <c r="C29" s="13" t="s">
        <v>15</v>
      </c>
      <c r="D29" s="62" t="s">
        <v>65</v>
      </c>
      <c r="E29" s="58" t="s">
        <v>71</v>
      </c>
    </row>
    <row r="30" spans="1:7" ht="25.9" customHeight="1" x14ac:dyDescent="0.2">
      <c r="A30" s="100"/>
      <c r="B30" s="105"/>
      <c r="C30" s="13" t="s">
        <v>17</v>
      </c>
      <c r="D30" s="62" t="s">
        <v>66</v>
      </c>
      <c r="E30" s="58" t="s">
        <v>71</v>
      </c>
    </row>
    <row r="31" spans="1:7" ht="30.6" customHeight="1" x14ac:dyDescent="0.2">
      <c r="A31" s="100"/>
      <c r="B31" s="103" t="s">
        <v>67</v>
      </c>
      <c r="C31" s="103"/>
      <c r="D31" s="62" t="s">
        <v>68</v>
      </c>
      <c r="E31" s="58" t="s">
        <v>71</v>
      </c>
    </row>
    <row r="32" spans="1:7" ht="25.9" customHeight="1" x14ac:dyDescent="0.2">
      <c r="A32" s="100"/>
      <c r="B32" s="103" t="s">
        <v>69</v>
      </c>
      <c r="C32" s="103"/>
      <c r="D32" s="62" t="s">
        <v>33</v>
      </c>
      <c r="E32" s="59">
        <v>9500</v>
      </c>
    </row>
    <row r="33" spans="1:5" ht="25.9" customHeight="1" thickBot="1" x14ac:dyDescent="0.25">
      <c r="A33" s="101"/>
      <c r="B33" s="106" t="s">
        <v>70</v>
      </c>
      <c r="C33" s="106"/>
      <c r="D33" s="64"/>
      <c r="E33" s="60"/>
    </row>
    <row r="34" spans="1:5" ht="12.6" customHeight="1" x14ac:dyDescent="0.25">
      <c r="A34" s="8"/>
      <c r="B34" s="17"/>
      <c r="C34" s="18"/>
      <c r="D34" s="19"/>
    </row>
    <row r="35" spans="1:5" ht="32.450000000000003" customHeight="1" x14ac:dyDescent="0.2">
      <c r="A35" s="76" t="s">
        <v>79</v>
      </c>
      <c r="B35" s="76"/>
      <c r="C35" s="76"/>
      <c r="D35" s="76"/>
      <c r="E35" s="76"/>
    </row>
    <row r="36" spans="1:5" ht="39.6" customHeight="1" x14ac:dyDescent="0.2">
      <c r="A36" s="76"/>
      <c r="B36" s="76"/>
      <c r="C36" s="76"/>
      <c r="D36" s="76"/>
      <c r="E36" s="76"/>
    </row>
    <row r="37" spans="1:5" ht="19.149999999999999" customHeight="1" x14ac:dyDescent="0.25">
      <c r="A37" s="4" t="s">
        <v>35</v>
      </c>
    </row>
    <row r="38" spans="1:5" x14ac:dyDescent="0.2">
      <c r="A38" s="9"/>
      <c r="B38" s="9"/>
      <c r="C38" s="9"/>
      <c r="D38" s="9"/>
    </row>
    <row r="39" spans="1:5" ht="15.75" x14ac:dyDescent="0.25">
      <c r="A39" s="5" t="s">
        <v>75</v>
      </c>
      <c r="B39" s="6"/>
      <c r="C39" s="6"/>
      <c r="D39" s="7"/>
      <c r="E39" s="7"/>
    </row>
    <row r="40" spans="1:5" x14ac:dyDescent="0.2">
      <c r="A40" s="6"/>
      <c r="B40" s="6"/>
      <c r="C40" s="6"/>
      <c r="D40" s="7"/>
      <c r="E40" s="7"/>
    </row>
    <row r="41" spans="1:5" ht="15.75" customHeight="1" x14ac:dyDescent="0.25">
      <c r="A41" s="5" t="s">
        <v>78</v>
      </c>
      <c r="B41" s="5"/>
      <c r="C41" s="5"/>
      <c r="D41" s="5"/>
      <c r="E41" s="5"/>
    </row>
    <row r="42" spans="1:5" x14ac:dyDescent="0.2">
      <c r="A42" s="6"/>
      <c r="B42" s="6"/>
      <c r="C42" s="6"/>
      <c r="D42" s="7"/>
      <c r="E42" s="7"/>
    </row>
    <row r="43" spans="1:5" ht="15.75" x14ac:dyDescent="0.25">
      <c r="A43" s="77"/>
      <c r="B43" s="77"/>
      <c r="C43" s="77"/>
      <c r="D43" s="77"/>
      <c r="E43" s="77"/>
    </row>
  </sheetData>
  <sheetProtection selectLockedCells="1" selectUnlockedCells="1"/>
  <mergeCells count="21">
    <mergeCell ref="A35:E36"/>
    <mergeCell ref="A43:E43"/>
    <mergeCell ref="B21:C21"/>
    <mergeCell ref="B22:B23"/>
    <mergeCell ref="B24:B25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33:C33"/>
    <mergeCell ref="B31:C31"/>
    <mergeCell ref="B32:C32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Драгомерецкая Ярослава Константиновна</cp:lastModifiedBy>
  <cp:lastPrinted>2019-12-27T02:18:12Z</cp:lastPrinted>
  <dcterms:created xsi:type="dcterms:W3CDTF">2013-08-14T05:09:02Z</dcterms:created>
  <dcterms:modified xsi:type="dcterms:W3CDTF">2020-01-10T03:24:20Z</dcterms:modified>
</cp:coreProperties>
</file>