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Default Extension="emf" ContentType="image/x-emf"/>
  <Default Extension="xls" ContentType="application/vnd.ms-exce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Default Extension="docx" ContentType="application/vnd.openxmlformats-officedocument.wordprocessingml.document"/>
  <Override PartName="/xl/embeddings/oleObject1.bin" ContentType="application/vnd.openxmlformats-officedocument.oleObject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Default Extension="vml" ContentType="application/vnd.openxmlformats-officedocument.vmlDrawing"/>
  <Override PartName="/xl/calcChain.xml" ContentType="application/vnd.openxmlformats-officedocument.spreadsheetml.calcChain+xml"/>
  <Override PartName="/xl/externalLinks/externalLink10.xml" ContentType="application/vnd.openxmlformats-officedocument.spreadsheetml.externalLink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0" yWindow="75" windowWidth="14235" windowHeight="7680" activeTab="11"/>
  </bookViews>
  <sheets>
    <sheet name="ф 3.1." sheetId="12" r:id="rId1"/>
    <sheet name="ф 3.2." sheetId="13" r:id="rId2"/>
    <sheet name="ф 3.3." sheetId="14" r:id="rId3"/>
    <sheet name="ф 3.4." sheetId="15" r:id="rId4"/>
    <sheet name="ф 3.5." sheetId="16" r:id="rId5"/>
    <sheet name="ф 3.6." sheetId="17" r:id="rId6"/>
    <sheet name="ф 3.7." sheetId="18" r:id="rId7"/>
    <sheet name="ф 3.8." sheetId="19" r:id="rId8"/>
    <sheet name="ф 3.9." sheetId="20" r:id="rId9"/>
    <sheet name="ф 3.10." sheetId="21" r:id="rId10"/>
    <sheet name="ф 3.11." sheetId="22" r:id="rId11"/>
    <sheet name="ф 3.12." sheetId="23" r:id="rId12"/>
  </sheets>
  <externalReferences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</externalReferences>
  <calcPr calcId="125725"/>
</workbook>
</file>

<file path=xl/calcChain.xml><?xml version="1.0" encoding="utf-8"?>
<calcChain xmlns="http://schemas.openxmlformats.org/spreadsheetml/2006/main">
  <c r="B7" i="17"/>
  <c r="B8"/>
  <c r="B9"/>
  <c r="B10"/>
  <c r="B11"/>
  <c r="B12"/>
  <c r="B13"/>
  <c r="B14"/>
  <c r="B15"/>
  <c r="B16"/>
  <c r="B17"/>
  <c r="B18"/>
  <c r="B19"/>
  <c r="B20"/>
  <c r="B21"/>
  <c r="B22"/>
  <c r="B23"/>
  <c r="B24"/>
  <c r="B6"/>
  <c r="B31" i="16"/>
  <c r="B28"/>
  <c r="B26"/>
  <c r="B30"/>
  <c r="B14" i="12"/>
  <c r="B29" i="16"/>
  <c r="B12" i="12"/>
  <c r="B27" i="16"/>
  <c r="B7"/>
  <c r="B19"/>
  <c r="B18"/>
  <c r="B5"/>
  <c r="B11"/>
  <c r="B12"/>
  <c r="B15"/>
  <c r="B6" i="13"/>
  <c r="B5"/>
  <c r="C4"/>
  <c r="B4"/>
  <c r="B3"/>
  <c r="B2"/>
  <c r="B12" i="23"/>
  <c r="B11"/>
  <c r="B10"/>
  <c r="C8"/>
  <c r="B8"/>
  <c r="C7"/>
  <c r="B7"/>
  <c r="B6"/>
  <c r="B3" i="22"/>
  <c r="B13" i="16"/>
  <c r="B8"/>
  <c r="B17"/>
  <c r="B16"/>
  <c r="B6"/>
  <c r="B20"/>
  <c r="B21"/>
  <c r="B14"/>
  <c r="B9"/>
  <c r="B10"/>
</calcChain>
</file>

<file path=xl/sharedStrings.xml><?xml version="1.0" encoding="utf-8"?>
<sst xmlns="http://schemas.openxmlformats.org/spreadsheetml/2006/main" count="182" uniqueCount="154">
  <si>
    <t>за счет ввода (вывода) их из эксплуатации (тыс. рублей)</t>
  </si>
  <si>
    <t>размер расходования чистой прибыли на финансирование мероприятий, предусмотренных инвестиционной программой регулируемой организации по развитию системы водоотведения и (или) объектов по очистке сточных вод (тыс. рублей)</t>
  </si>
  <si>
    <t>расходы на оплату услуг по перекачку и очистке сточных вод другими организациями</t>
  </si>
  <si>
    <t>расходы на покупаемую электрическую энергию (мощность), потребляемую оборудованием, используемым в технологическом процессе</t>
  </si>
  <si>
    <t>средневзвешенная стоимость 1кВт•ч</t>
  </si>
  <si>
    <t>расходы на химреагенты, используемые в технологическом процессе</t>
  </si>
  <si>
    <t>расходы на оплату труда и отчисления на социальные нужды основного производственного персонала</t>
  </si>
  <si>
    <t>расходы на амортизацию основных производственных средств и аренду имущества, используемого в технологическом процессе</t>
  </si>
  <si>
    <t>общепроизводственные (цеховые) расходы, в том числе</t>
  </si>
  <si>
    <t>расходы на оплату труда и отчисления на социальные нужды</t>
  </si>
  <si>
    <t>общехозяйственные (управленческие) расходы, в том числе</t>
  </si>
  <si>
    <t>расходы на ремонт (капитальный и текущий) основных производственных средств</t>
  </si>
  <si>
    <t>Источник финансирования</t>
  </si>
  <si>
    <t>Наименование мероприятия</t>
  </si>
  <si>
    <t>б) Выручка (тыс. рублей)</t>
  </si>
  <si>
    <t>в) Себестоимость производимых товаров (оказываемых услуг)  (тыс. рублей):</t>
  </si>
  <si>
    <t>г) Валовая прибыль  от продажи товаров и услуг  (тыс. рублей)</t>
  </si>
  <si>
    <t>д) Чистая прибыли по регулируемому виду деятельности  (тыс. рублей), в том числе:</t>
  </si>
  <si>
    <t>е) Изменение стоимости основных фондов (тыс. рублей), в том числе:</t>
  </si>
  <si>
    <t>з) Объем сточных вод, принятых от потребителей оказываемых услуг (тыс. м3)</t>
  </si>
  <si>
    <t>и) Объем сточных вод, принятых от других регулируемых организаций в сфере водоотведения и (или) очистки сточных вод (тыс. м3)</t>
  </si>
  <si>
    <t>к) Объем сточных вод, пропущенных через очистные сооружения (тыс. м3)</t>
  </si>
  <si>
    <t>л) Протяженность канализационных сетей (в однотрубном исчислении) (км)</t>
  </si>
  <si>
    <t>м) Количество насосных станций и очистных сооружений (штук)</t>
  </si>
  <si>
    <t>н) Среднесписочная численность основного производственного персонала (человек)</t>
  </si>
  <si>
    <t>-</t>
  </si>
  <si>
    <t xml:space="preserve">Отдельным приложением "Типовой договор на оказание услуг по  водоотведению" . </t>
  </si>
  <si>
    <t>объем приобретения кВт.ч.</t>
  </si>
  <si>
    <t>не публикуется, выручка от регулируемой деятельности менее 80% совокупной выручки за отчетный год (составляет 3%)</t>
  </si>
  <si>
    <t>водоотведение</t>
  </si>
  <si>
    <t>Форма 3.1. Общая информация о регулируемой организации</t>
  </si>
  <si>
    <t>Фирменное наименование юридического лица (согласно уставу регулируемой организации)</t>
  </si>
  <si>
    <t>ООО "Энергонефть Томск"</t>
  </si>
  <si>
    <t>Фамилия, имя и отчество руководителя регулируемой организации</t>
  </si>
  <si>
    <t>Мажурин Виктор Александрович</t>
  </si>
  <si>
    <t xml:space="preserve">Основной государственный регистрационный номер, дата его присвоения и наименование органа, принявшего решение о регистрации, в соответствии со свидетельством о государственной регистрации в качестве юридического лица </t>
  </si>
  <si>
    <t>№ 1027001619369 от 22.10.2002 года, Постановление Главы Администрации г.Стрежевого Томской области от 19.02.2001г. №72</t>
  </si>
  <si>
    <t>Почтовый адрес регулируемой организации</t>
  </si>
  <si>
    <t>636785, Российская Федерация, Томская область, г.Стрежевой, ул.Строителей 95</t>
  </si>
  <si>
    <t>Адрес фактического местонахождения органов управления регулируемой организации</t>
  </si>
  <si>
    <t xml:space="preserve">Контактные телефоны </t>
  </si>
  <si>
    <t>8-(382-59)  6-30-04; факс: 8-(382-59)  6-36-07</t>
  </si>
  <si>
    <t xml:space="preserve">Официальный сайт регулируемой организации в сети “Интернет” </t>
  </si>
  <si>
    <t>http://www.energoneft-tomsk.ru</t>
  </si>
  <si>
    <t>Адрес электронной почты регулируемой организации</t>
  </si>
  <si>
    <t>ent_secr@energoneft-t.ru</t>
  </si>
  <si>
    <t>Режим работы регулируемой организации (абонентских отделов, сбытовых подразделений), в том числе часы работы диспетчерских служб</t>
  </si>
  <si>
    <t xml:space="preserve">пн-чт 8.20-17.17 перерыв: 12.30-14.00                                пт 8.20-16.02 перерыв: 12.30-14.00   </t>
  </si>
  <si>
    <t>Вид регулируемой деятельности</t>
  </si>
  <si>
    <t>Протяженность канализационных сетей</t>
  </si>
  <si>
    <t>(в однотрубном исчислении) (километров)</t>
  </si>
  <si>
    <t>Количество насосных станций (штук)</t>
  </si>
  <si>
    <t>Количество очистных сооружений (штук)</t>
  </si>
  <si>
    <t>Форма 3.2. Информация о тарифе на водоотведение</t>
  </si>
  <si>
    <t xml:space="preserve">Наименование органа регулирования, принявшего решение об утверждении тарифа на водоотведение </t>
  </si>
  <si>
    <t>Реквизиты (дата, номер) решения об утверждении тарифа на водоотведение</t>
  </si>
  <si>
    <t>Величина установленного тарифа на водоотведение</t>
  </si>
  <si>
    <t>Срок действия установленного тарифа на водоотведение</t>
  </si>
  <si>
    <t>Источник официального опубликования решения об установлении тарифа на водоотведение</t>
  </si>
  <si>
    <t>Форма 3.3. Информация о тарифе на транспортировку сточных вод</t>
  </si>
  <si>
    <t>Наименование органа регулирования, принявшего решение об утверждении тарифа на транспортировку сточных вод</t>
  </si>
  <si>
    <t>Реквизиты (дата, номер) решения об утверждении тарифа на транспортировку сточных вод</t>
  </si>
  <si>
    <t>Величина установленного тарифа на транспортировку сточных вод</t>
  </si>
  <si>
    <t>Срок действия установленного тарифа на транспортировку сточных вод</t>
  </si>
  <si>
    <t>Источник официального опубликования решения об установлении тарифа на транспортировку сточных вод</t>
  </si>
  <si>
    <t>Форма 3.4. Информация о тарифах на подключение к централизованной системе водоотведения</t>
  </si>
  <si>
    <t>Наименование органа регулирования тарифов, принявшего решение об утверждении тарифа на подключение к централизованной системе водоотведения</t>
  </si>
  <si>
    <t>Реквизиты решения об утверждении тарифа на подключение к централизованной системе водоотведения</t>
  </si>
  <si>
    <t>Величина установленного тарифа на подключение к централизованной системе водоотведения</t>
  </si>
  <si>
    <t>Срок действия установленного тарифа на подключение к централизованной системе водоотведения</t>
  </si>
  <si>
    <t>Источник официального опубликования решения об установлении тарифа на подключение к централизованной системе водоотведения</t>
  </si>
  <si>
    <t>Форма 3.5. Информация об основных показателях</t>
  </si>
  <si>
    <t>финансово-хозяйственной деятельности регулируемой организации</t>
  </si>
  <si>
    <t>расходы на услуги производственного характера, выполняемые по договорам с организациями на проведение регламентных работ в рамках технологического процесса³</t>
  </si>
  <si>
    <t>ж) Сведения об источнике публикации годовой бухгалтерской отчетности, включая бухгалтерский баланс и приложения к нему⁴</t>
  </si>
  <si>
    <t>Форма 3.6. Информация об основных потребительских характеристиках</t>
  </si>
  <si>
    <t>регулируемых товаров и услуг регулируемых</t>
  </si>
  <si>
    <t>организаций и их соответствии установленным требованиям</t>
  </si>
  <si>
    <r>
      <t>1)</t>
    </r>
    <r>
      <rPr>
        <sz val="12"/>
        <color indexed="9"/>
        <rFont val="Times New Roman"/>
        <family val="1"/>
        <charset val="204"/>
      </rPr>
      <t>_</t>
    </r>
    <r>
      <rPr>
        <sz val="12"/>
        <rFont val="Times New Roman"/>
        <family val="1"/>
        <charset val="204"/>
      </rPr>
      <t>Показатели аварийности на канализационных сетях и количество засоров для самотечных сетей (единиц на километр)</t>
    </r>
  </si>
  <si>
    <r>
      <t>2)</t>
    </r>
    <r>
      <rPr>
        <sz val="12"/>
        <color indexed="9"/>
        <rFont val="Times New Roman"/>
        <family val="1"/>
        <charset val="204"/>
      </rPr>
      <t>_</t>
    </r>
    <r>
      <rPr>
        <sz val="12"/>
        <rFont val="Times New Roman"/>
        <family val="1"/>
        <charset val="204"/>
      </rPr>
      <t>Общее количество проведенных проб на сбросе очищенных (частично очищенных) сточных вод по следующим показателям:</t>
    </r>
  </si>
  <si>
    <t>а) взвешенные вещества</t>
  </si>
  <si>
    <t>б) БПК5</t>
  </si>
  <si>
    <t>в) аммоний-ион</t>
  </si>
  <si>
    <t>г) нитрит-анион</t>
  </si>
  <si>
    <t>д) фосфаты (по P)</t>
  </si>
  <si>
    <t>е) нефтепродукты</t>
  </si>
  <si>
    <t>ж) микробиология</t>
  </si>
  <si>
    <r>
      <t>3)</t>
    </r>
    <r>
      <rPr>
        <sz val="12"/>
        <color indexed="9"/>
        <rFont val="Times New Roman"/>
        <family val="1"/>
        <charset val="204"/>
      </rPr>
      <t>_</t>
    </r>
    <r>
      <rPr>
        <sz val="12"/>
        <rFont val="Times New Roman"/>
        <family val="1"/>
        <charset val="204"/>
      </rPr>
      <t>Количество проведенных проб, выявивших несоответствие очищенных (частично очищенных) сточных вод санитарным нормам (предельно допустимой концентрации) на сбросе очищенных (частично очищенных) сточных вод, по следующим показателям:</t>
    </r>
  </si>
  <si>
    <r>
      <t>6)</t>
    </r>
    <r>
      <rPr>
        <sz val="12"/>
        <color indexed="9"/>
        <rFont val="Times New Roman"/>
        <family val="1"/>
        <charset val="204"/>
      </rPr>
      <t>_</t>
    </r>
    <r>
      <rPr>
        <sz val="12"/>
        <rFont val="Times New Roman"/>
        <family val="1"/>
        <charset val="204"/>
      </rPr>
      <t>Доля исполненных в срок договоров о подключении (процент общего количества заключенных договоров о подключении)</t>
    </r>
  </si>
  <si>
    <r>
      <t>7)</t>
    </r>
    <r>
      <rPr>
        <sz val="12"/>
        <color indexed="9"/>
        <rFont val="Times New Roman"/>
        <family val="1"/>
        <charset val="204"/>
      </rPr>
      <t>_</t>
    </r>
    <r>
      <rPr>
        <sz val="12"/>
        <rFont val="Times New Roman"/>
        <family val="1"/>
        <charset val="204"/>
      </rPr>
      <t>Средняя продолжительность рассмотрения заявлений о подключении (дней)</t>
    </r>
  </si>
  <si>
    <t xml:space="preserve">Форма 3.7. Информация об инвестиционных </t>
  </si>
  <si>
    <t xml:space="preserve">программах и отчетах об их реализации </t>
  </si>
  <si>
    <t xml:space="preserve">Наименование инвестиционной программы </t>
  </si>
  <si>
    <t xml:space="preserve">Дата утверждения инвестиционной программы </t>
  </si>
  <si>
    <t xml:space="preserve">Цели инвестиционной программы </t>
  </si>
  <si>
    <t xml:space="preserve">Наименование органа исполнительной власти субъекта Российской Федерации, утвердившего инвестиционную программу </t>
  </si>
  <si>
    <t xml:space="preserve">Наименование органа местного самоуправления, согласовавшего инвестиционную программу </t>
  </si>
  <si>
    <t xml:space="preserve">Сроки начала и окончания реализации инвестиционной программы </t>
  </si>
  <si>
    <t xml:space="preserve">Потребности в финансовых средствах, необходимых </t>
  </si>
  <si>
    <t xml:space="preserve">для реализации инвестиционной программы </t>
  </si>
  <si>
    <t>Потребность в финансовых средствах</t>
  </si>
  <si>
    <t>на</t>
  </si>
  <si>
    <t xml:space="preserve"> год,</t>
  </si>
  <si>
    <t>тыс. руб.</t>
  </si>
  <si>
    <t xml:space="preserve">Показатели эффективности </t>
  </si>
  <si>
    <t xml:space="preserve">реализации инвестиционной программы </t>
  </si>
  <si>
    <t xml:space="preserve">Наименование мероприятия </t>
  </si>
  <si>
    <t xml:space="preserve">Наименование показателей </t>
  </si>
  <si>
    <t xml:space="preserve">Плановые значения целевых показателей инвестиционной программы </t>
  </si>
  <si>
    <t xml:space="preserve">Фактические значения целевых показателей инвестиционной программы </t>
  </si>
  <si>
    <t xml:space="preserve">Информация об использовании инвестиционных средств за отчетный год </t>
  </si>
  <si>
    <t>Квартал</t>
  </si>
  <si>
    <t xml:space="preserve">Наименование мероприятия  </t>
  </si>
  <si>
    <t xml:space="preserve">Сведения об использовании инвестиционных средств за отчетный год, 
тыс. руб. </t>
  </si>
  <si>
    <t xml:space="preserve">Источник финансирования инвестиционной программы </t>
  </si>
  <si>
    <t xml:space="preserve">Внесение изменений в инвестиционную программу </t>
  </si>
  <si>
    <t xml:space="preserve">Дата внесения изменений </t>
  </si>
  <si>
    <t xml:space="preserve">Внесенные изменения </t>
  </si>
  <si>
    <t xml:space="preserve">Форма 3.8. Информация о наличии (отсутствии) технической возможности подключения к централизованной системе водоотведения, а также о регистрации и ходе реализации заявок о подключении к централизованной системе водоотведения </t>
  </si>
  <si>
    <t xml:space="preserve">Количество поданных заявок на подключение к централизованной системе водоотведения </t>
  </si>
  <si>
    <t xml:space="preserve"> </t>
  </si>
  <si>
    <t xml:space="preserve">Количество исполненных заявок на подключение к центральной системе водоотведения </t>
  </si>
  <si>
    <t xml:space="preserve">Количество заявок о подключении к централизованной системе водоотведения, по которым принято решение об отказе в подключении (с указанием причин) в течение квартала </t>
  </si>
  <si>
    <t xml:space="preserve">Резерв мощности централизованной системы водоотведения в течение квартала </t>
  </si>
  <si>
    <t>Форма 3.9. Информация об условиях, на которых осуществляется поставка регулируемых товаров и (или) оказание регулируемых услуг</t>
  </si>
  <si>
    <t>Сведения об условиях публичных договоров поставок регулируемых товаров, оказания регулируемых услуг, в том числе договоров о подключении к централизованной водоотведения</t>
  </si>
  <si>
    <t>Форма 3.10. Информация о порядке выполнения технологических, технических и других мероприятий, связанных с подключением к централизованной системе водоотведения</t>
  </si>
  <si>
    <t>Форма заявки о подключении к централизованной системе водоотведения</t>
  </si>
  <si>
    <t>Перечень документов, представляемых одновременно с заявкой о подключении к централизованной системе водоотведения</t>
  </si>
  <si>
    <t>Реквизиты нормативного правового акта, регламентирующего порядок действий заявителя и регулируемой организации при подаче, приеме, обработке заявки о подключении к централизованной системе водоотведения, принятии решения и уведомлении о принятом решении</t>
  </si>
  <si>
    <t>Телефоны и адреса службы, ответственной за прием и обработку заявок о подключении к централизованной системе водоотведения</t>
  </si>
  <si>
    <t>Форма 3.11. Информация о способах приобретения, стоимости и объемах товаров, необходимых для производства регулируемых товаров и (или) оказания регулируемых услуг регулируемой организацией</t>
  </si>
  <si>
    <t xml:space="preserve">Сведения о правовых актах, регламентирующих правила закупки (положение о закупках) в регулируемой организации </t>
  </si>
  <si>
    <t>Положение и приказ о вводе в действие Положения</t>
  </si>
  <si>
    <t>Место размещения положения о закупках регулируемой организации</t>
  </si>
  <si>
    <t xml:space="preserve">Адрес официального сайта: www.zakupki.gov.ru
Адрес сайта заказчика: www.zakupki.rosneft.ru </t>
  </si>
  <si>
    <t>Планирование конкурсных процедур</t>
  </si>
  <si>
    <t>Сведения о  результатах проведения закупочных процедур</t>
  </si>
  <si>
    <t>Годовой план проведения работ по выбору поставщиков работ, услуг ООО Энергонефть Томск на 2014 год</t>
  </si>
  <si>
    <t xml:space="preserve">Форма 3.12. Информация о предложении регулируемой организации </t>
  </si>
  <si>
    <t xml:space="preserve">об установлении тарифов в сфере водоотведения на очередной период </t>
  </si>
  <si>
    <t xml:space="preserve">регулирования </t>
  </si>
  <si>
    <t xml:space="preserve">Предлагаемый метод регулирования </t>
  </si>
  <si>
    <t>Расчетная величина тарифов, руб.</t>
  </si>
  <si>
    <t xml:space="preserve">Период действия тарифов </t>
  </si>
  <si>
    <t xml:space="preserve">Сведения о долгосрочных параметрах регулирования (в случае если их установление предусмотрено выбранным методом регулирования) </t>
  </si>
  <si>
    <t>Сведения о необходимой валовой выручке на соответствующий период, тыс.руб.</t>
  </si>
  <si>
    <t>Годовой объем сточных вод, пропущенных через очистные сооружения (тыс. м3)</t>
  </si>
  <si>
    <t xml:space="preserve">Размер недополученных доходов регулируемой организацией (при их наличии), исчисленный в соответствии  с основами ценообразования в  сфере водоснабжения и водоотведения, утвержденными постановлением Правительства Российской Федерации от 13 мая 2013 № 406 (Официальный интернет-портал правовой информации http://www.pravo.gov.ru, 15.05.2013) </t>
  </si>
  <si>
    <t>Размер экономически обоснованных расходов, не учтенных при регулировании тарифов в предыдущий период регулирования (при их наличии), определенный в соответствии с основами ценообразования в сфере водоснабжения и водоотведения, утвержденными постановлением Правительства Российской Федерации от 13 мая 2013 № 406 (Официальный интернет-портал правовой информации http://www.pravo.gov.ru, 15.05.2013)</t>
  </si>
  <si>
    <t>Российская Федерация, г.Москва, ул. Малая Калужская, д. 15, стр. 28</t>
  </si>
  <si>
    <t>Инвестиционная программа не утверждалась</t>
  </si>
  <si>
    <t>Подключение к централизованной сиситеме водоотведения и регистрация заявок на подключение не осуществляется.</t>
  </si>
  <si>
    <t>с 01.07.2013г. по 31.12.2013г.</t>
  </si>
</sst>
</file>

<file path=xl/styles.xml><?xml version="1.0" encoding="utf-8"?>
<styleSheet xmlns="http://schemas.openxmlformats.org/spreadsheetml/2006/main">
  <numFmts count="1">
    <numFmt numFmtId="43" formatCode="_-* #,##0.00_р_._-;\-* #,##0.00_р_._-;_-* &quot;-&quot;??_р_._-;_-@_-"/>
  </numFmts>
  <fonts count="13"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2"/>
      <name val="Times New Roman"/>
      <family val="1"/>
      <charset val="204"/>
    </font>
    <font>
      <sz val="12"/>
      <name val="Arial Cyr"/>
      <charset val="204"/>
    </font>
    <font>
      <sz val="11"/>
      <name val="Arial Cyr"/>
      <charset val="204"/>
    </font>
    <font>
      <sz val="11"/>
      <name val="Times New Roman"/>
      <family val="1"/>
      <charset val="204"/>
    </font>
    <font>
      <sz val="13"/>
      <name val="Times New Roman"/>
      <family val="1"/>
      <charset val="204"/>
    </font>
    <font>
      <sz val="12"/>
      <color indexed="9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sz val="12"/>
      <color theme="1"/>
      <name val="Times New Roman"/>
      <family val="1"/>
      <charset val="204"/>
    </font>
    <font>
      <sz val="13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27">
    <border>
      <left/>
      <right/>
      <top/>
      <bottom/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ck">
        <color indexed="64"/>
      </left>
      <right style="thick">
        <color indexed="64"/>
      </right>
      <top/>
      <bottom style="thick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ck">
        <color indexed="64"/>
      </left>
      <right style="thick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8">
    <xf numFmtId="0" fontId="0" fillId="0" borderId="0"/>
    <xf numFmtId="0" fontId="2" fillId="0" borderId="0"/>
    <xf numFmtId="0" fontId="8" fillId="0" borderId="0"/>
    <xf numFmtId="0" fontId="3" fillId="0" borderId="0"/>
    <xf numFmtId="0" fontId="4" fillId="0" borderId="0"/>
    <xf numFmtId="0" fontId="2" fillId="0" borderId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</cellStyleXfs>
  <cellXfs count="118">
    <xf numFmtId="0" fontId="0" fillId="0" borderId="0" xfId="0"/>
    <xf numFmtId="0" fontId="0" fillId="0" borderId="1" xfId="0" applyFill="1" applyBorder="1" applyAlignment="1">
      <alignment vertical="center" wrapText="1"/>
    </xf>
    <xf numFmtId="43" fontId="8" fillId="0" borderId="2" xfId="6" applyFont="1" applyFill="1" applyBorder="1" applyAlignment="1">
      <alignment horizontal="right" vertical="center"/>
    </xf>
    <xf numFmtId="43" fontId="8" fillId="0" borderId="3" xfId="6" applyFont="1" applyFill="1" applyBorder="1" applyAlignment="1">
      <alignment horizontal="right" vertical="center"/>
    </xf>
    <xf numFmtId="43" fontId="8" fillId="0" borderId="4" xfId="6" applyFont="1" applyFill="1" applyBorder="1" applyAlignment="1">
      <alignment horizontal="right" vertical="center"/>
    </xf>
    <xf numFmtId="43" fontId="8" fillId="0" borderId="5" xfId="6" applyFont="1" applyFill="1" applyBorder="1" applyAlignment="1">
      <alignment horizontal="right" vertical="center"/>
    </xf>
    <xf numFmtId="43" fontId="8" fillId="0" borderId="6" xfId="6" applyFont="1" applyFill="1" applyBorder="1" applyAlignment="1">
      <alignment horizontal="right" vertical="center"/>
    </xf>
    <xf numFmtId="43" fontId="8" fillId="0" borderId="1" xfId="6" applyFont="1" applyFill="1" applyBorder="1" applyAlignment="1">
      <alignment horizontal="right" vertical="center"/>
    </xf>
    <xf numFmtId="0" fontId="0" fillId="0" borderId="2" xfId="0" applyFill="1" applyBorder="1" applyAlignment="1">
      <alignment vertical="center" wrapText="1"/>
    </xf>
    <xf numFmtId="0" fontId="0" fillId="0" borderId="7" xfId="0" applyFill="1" applyBorder="1" applyAlignment="1">
      <alignment vertical="center" wrapText="1"/>
    </xf>
    <xf numFmtId="0" fontId="0" fillId="0" borderId="8" xfId="0" applyFill="1" applyBorder="1" applyAlignment="1">
      <alignment horizontal="left" vertical="center" wrapText="1"/>
    </xf>
    <xf numFmtId="0" fontId="0" fillId="0" borderId="9" xfId="0" applyFill="1" applyBorder="1" applyAlignment="1">
      <alignment horizontal="left" vertical="center" wrapText="1"/>
    </xf>
    <xf numFmtId="0" fontId="0" fillId="0" borderId="6" xfId="0" applyFill="1" applyBorder="1" applyAlignment="1">
      <alignment vertical="center" wrapText="1"/>
    </xf>
    <xf numFmtId="0" fontId="0" fillId="0" borderId="6" xfId="0" applyFill="1" applyBorder="1" applyAlignment="1">
      <alignment horizontal="left" vertical="center" wrapText="1"/>
    </xf>
    <xf numFmtId="43" fontId="8" fillId="0" borderId="1" xfId="6" applyFont="1" applyFill="1" applyBorder="1" applyAlignment="1">
      <alignment horizontal="right" vertical="center" wrapText="1"/>
    </xf>
    <xf numFmtId="0" fontId="9" fillId="0" borderId="0" xfId="0" applyFont="1"/>
    <xf numFmtId="0" fontId="10" fillId="0" borderId="10" xfId="0" applyFont="1" applyBorder="1" applyAlignment="1">
      <alignment horizontal="justify" vertical="top" wrapText="1"/>
    </xf>
    <xf numFmtId="0" fontId="10" fillId="0" borderId="10" xfId="0" applyFont="1" applyBorder="1" applyAlignment="1">
      <alignment horizontal="center" vertical="center" wrapText="1"/>
    </xf>
    <xf numFmtId="0" fontId="10" fillId="0" borderId="0" xfId="0" applyFont="1"/>
    <xf numFmtId="0" fontId="11" fillId="0" borderId="0" xfId="0" applyFont="1" applyAlignment="1"/>
    <xf numFmtId="43" fontId="10" fillId="0" borderId="10" xfId="0" applyNumberFormat="1" applyFont="1" applyBorder="1" applyAlignment="1">
      <alignment horizontal="center" vertical="center" wrapText="1"/>
    </xf>
    <xf numFmtId="0" fontId="6" fillId="0" borderId="0" xfId="2" applyFont="1" applyAlignment="1">
      <alignment horizontal="left"/>
    </xf>
    <xf numFmtId="0" fontId="2" fillId="0" borderId="0" xfId="2" applyFont="1"/>
    <xf numFmtId="0" fontId="2" fillId="0" borderId="0" xfId="2" applyFont="1" applyAlignment="1">
      <alignment horizontal="left"/>
    </xf>
    <xf numFmtId="0" fontId="2" fillId="0" borderId="10" xfId="2" applyFont="1" applyBorder="1" applyAlignment="1">
      <alignment horizontal="justify" vertical="top" wrapText="1"/>
    </xf>
    <xf numFmtId="43" fontId="2" fillId="0" borderId="10" xfId="6" applyFont="1" applyBorder="1" applyAlignment="1">
      <alignment horizontal="center" vertical="top"/>
    </xf>
    <xf numFmtId="43" fontId="2" fillId="0" borderId="0" xfId="2" applyNumberFormat="1" applyFont="1" applyAlignment="1">
      <alignment horizontal="left"/>
    </xf>
    <xf numFmtId="43" fontId="8" fillId="0" borderId="11" xfId="6" applyFont="1" applyFill="1" applyBorder="1" applyAlignment="1">
      <alignment horizontal="right" vertical="center"/>
    </xf>
    <xf numFmtId="0" fontId="0" fillId="0" borderId="12" xfId="0" applyFill="1" applyBorder="1" applyAlignment="1">
      <alignment vertical="center" wrapText="1"/>
    </xf>
    <xf numFmtId="0" fontId="0" fillId="0" borderId="13" xfId="0" applyFill="1" applyBorder="1" applyAlignment="1">
      <alignment horizontal="left" vertical="center" wrapText="1"/>
    </xf>
    <xf numFmtId="0" fontId="6" fillId="0" borderId="0" xfId="2" applyFont="1"/>
    <xf numFmtId="0" fontId="6" fillId="0" borderId="0" xfId="2" applyFont="1" applyBorder="1" applyAlignment="1">
      <alignment horizontal="left"/>
    </xf>
    <xf numFmtId="0" fontId="2" fillId="0" borderId="0" xfId="2" applyFont="1" applyBorder="1" applyAlignment="1">
      <alignment horizontal="left"/>
    </xf>
    <xf numFmtId="0" fontId="2" fillId="0" borderId="0" xfId="2" applyFont="1" applyFill="1" applyBorder="1" applyAlignment="1">
      <alignment horizontal="left"/>
    </xf>
    <xf numFmtId="0" fontId="2" fillId="0" borderId="14" xfId="2" applyFont="1" applyBorder="1" applyAlignment="1">
      <alignment horizontal="left"/>
    </xf>
    <xf numFmtId="0" fontId="2" fillId="0" borderId="15" xfId="2" applyFont="1" applyBorder="1" applyAlignment="1">
      <alignment horizontal="left"/>
    </xf>
    <xf numFmtId="0" fontId="2" fillId="0" borderId="10" xfId="2" applyFont="1" applyBorder="1" applyAlignment="1">
      <alignment horizontal="center" vertical="top"/>
    </xf>
    <xf numFmtId="0" fontId="2" fillId="0" borderId="10" xfId="0" applyFont="1" applyBorder="1" applyAlignment="1">
      <alignment horizontal="justify" vertical="top" wrapText="1"/>
    </xf>
    <xf numFmtId="0" fontId="2" fillId="0" borderId="10" xfId="0" applyFont="1" applyBorder="1" applyAlignment="1">
      <alignment horizontal="center" vertical="top" wrapText="1"/>
    </xf>
    <xf numFmtId="0" fontId="10" fillId="0" borderId="10" xfId="0" applyFont="1" applyBorder="1" applyAlignment="1">
      <alignment horizontal="left" vertical="top" wrapText="1"/>
    </xf>
    <xf numFmtId="0" fontId="11" fillId="0" borderId="0" xfId="0" applyFont="1" applyAlignment="1">
      <alignment horizontal="center"/>
    </xf>
    <xf numFmtId="0" fontId="11" fillId="0" borderId="0" xfId="0" applyFont="1" applyAlignment="1">
      <alignment horizontal="center" wrapText="1"/>
    </xf>
    <xf numFmtId="43" fontId="12" fillId="2" borderId="16" xfId="6" applyFont="1" applyFill="1" applyBorder="1" applyAlignment="1">
      <alignment horizontal="left" vertical="center"/>
    </xf>
    <xf numFmtId="43" fontId="12" fillId="2" borderId="17" xfId="6" applyFont="1" applyFill="1" applyBorder="1" applyAlignment="1">
      <alignment horizontal="center"/>
    </xf>
    <xf numFmtId="43" fontId="12" fillId="2" borderId="18" xfId="6" applyFont="1" applyFill="1" applyBorder="1" applyAlignment="1">
      <alignment horizontal="center"/>
    </xf>
    <xf numFmtId="0" fontId="12" fillId="2" borderId="10" xfId="0" applyFont="1" applyFill="1" applyBorder="1" applyAlignment="1">
      <alignment vertical="center" wrapText="1"/>
    </xf>
    <xf numFmtId="0" fontId="2" fillId="0" borderId="0" xfId="0" applyFont="1" applyAlignment="1">
      <alignment horizontal="left"/>
    </xf>
    <xf numFmtId="0" fontId="6" fillId="0" borderId="0" xfId="0" applyFont="1" applyAlignment="1">
      <alignment horizontal="left"/>
    </xf>
    <xf numFmtId="0" fontId="2" fillId="0" borderId="0" xfId="0" applyFont="1"/>
    <xf numFmtId="43" fontId="2" fillId="0" borderId="10" xfId="6" applyFont="1" applyBorder="1" applyAlignment="1">
      <alignment horizontal="center" vertical="center" wrapText="1"/>
    </xf>
    <xf numFmtId="43" fontId="2" fillId="0" borderId="10" xfId="6" applyFont="1" applyBorder="1" applyAlignment="1">
      <alignment horizontal="center" vertical="center"/>
    </xf>
    <xf numFmtId="0" fontId="10" fillId="0" borderId="0" xfId="0" applyFont="1" applyFill="1" applyBorder="1" applyAlignment="1">
      <alignment horizontal="justify" vertical="top" wrapText="1"/>
    </xf>
    <xf numFmtId="43" fontId="10" fillId="0" borderId="10" xfId="0" applyNumberFormat="1" applyFont="1" applyFill="1" applyBorder="1" applyAlignment="1">
      <alignment horizontal="center" vertical="center" wrapText="1"/>
    </xf>
    <xf numFmtId="0" fontId="10" fillId="0" borderId="10" xfId="0" applyFont="1" applyFill="1" applyBorder="1" applyAlignment="1">
      <alignment horizontal="center" vertical="center" wrapText="1"/>
    </xf>
    <xf numFmtId="0" fontId="10" fillId="2" borderId="19" xfId="0" applyFont="1" applyFill="1" applyBorder="1" applyAlignment="1">
      <alignment horizontal="left" vertical="center" wrapText="1"/>
    </xf>
    <xf numFmtId="0" fontId="10" fillId="0" borderId="10" xfId="0" applyFont="1" applyBorder="1" applyAlignment="1">
      <alignment horizontal="center" vertical="top" wrapText="1"/>
    </xf>
    <xf numFmtId="0" fontId="11" fillId="0" borderId="19" xfId="0" applyFont="1" applyBorder="1" applyAlignment="1">
      <alignment horizontal="center" vertical="center" wrapText="1"/>
    </xf>
    <xf numFmtId="0" fontId="10" fillId="2" borderId="0" xfId="0" applyFont="1" applyFill="1" applyBorder="1" applyAlignment="1">
      <alignment horizontal="left" vertical="center" wrapText="1"/>
    </xf>
    <xf numFmtId="0" fontId="6" fillId="0" borderId="0" xfId="2" applyFont="1" applyAlignment="1">
      <alignment horizontal="center"/>
    </xf>
    <xf numFmtId="0" fontId="6" fillId="0" borderId="0" xfId="2" applyFont="1" applyAlignment="1">
      <alignment horizontal="center" wrapText="1"/>
    </xf>
    <xf numFmtId="0" fontId="2" fillId="0" borderId="16" xfId="2" applyFont="1" applyBorder="1" applyAlignment="1">
      <alignment horizontal="justify" wrapText="1"/>
    </xf>
    <xf numFmtId="0" fontId="2" fillId="0" borderId="17" xfId="2" applyFont="1" applyBorder="1" applyAlignment="1">
      <alignment horizontal="justify" wrapText="1"/>
    </xf>
    <xf numFmtId="0" fontId="2" fillId="0" borderId="18" xfId="2" applyFont="1" applyBorder="1" applyAlignment="1">
      <alignment horizontal="justify" wrapText="1"/>
    </xf>
    <xf numFmtId="0" fontId="2" fillId="0" borderId="10" xfId="2" applyFont="1" applyBorder="1" applyAlignment="1">
      <alignment horizontal="left" wrapText="1"/>
    </xf>
    <xf numFmtId="49" fontId="2" fillId="0" borderId="16" xfId="2" applyNumberFormat="1" applyFont="1" applyBorder="1" applyAlignment="1">
      <alignment horizontal="center"/>
    </xf>
    <xf numFmtId="49" fontId="2" fillId="0" borderId="17" xfId="2" applyNumberFormat="1" applyFont="1" applyBorder="1" applyAlignment="1">
      <alignment horizontal="center"/>
    </xf>
    <xf numFmtId="49" fontId="2" fillId="0" borderId="18" xfId="2" applyNumberFormat="1" applyFont="1" applyBorder="1" applyAlignment="1">
      <alignment horizontal="center"/>
    </xf>
    <xf numFmtId="49" fontId="2" fillId="0" borderId="16" xfId="2" applyNumberFormat="1" applyFont="1" applyBorder="1" applyAlignment="1">
      <alignment horizontal="center" wrapText="1"/>
    </xf>
    <xf numFmtId="49" fontId="2" fillId="0" borderId="17" xfId="2" applyNumberFormat="1" applyFont="1" applyBorder="1" applyAlignment="1">
      <alignment horizontal="center" wrapText="1"/>
    </xf>
    <xf numFmtId="49" fontId="2" fillId="0" borderId="18" xfId="2" applyNumberFormat="1" applyFont="1" applyBorder="1" applyAlignment="1">
      <alignment horizontal="center" wrapText="1"/>
    </xf>
    <xf numFmtId="0" fontId="6" fillId="0" borderId="0" xfId="2" applyFont="1" applyBorder="1" applyAlignment="1">
      <alignment horizontal="center"/>
    </xf>
    <xf numFmtId="0" fontId="2" fillId="0" borderId="20" xfId="2" applyFont="1" applyBorder="1" applyAlignment="1">
      <alignment horizontal="center" vertical="top"/>
    </xf>
    <xf numFmtId="0" fontId="2" fillId="0" borderId="21" xfId="2" applyFont="1" applyBorder="1" applyAlignment="1">
      <alignment horizontal="center" vertical="top"/>
    </xf>
    <xf numFmtId="0" fontId="2" fillId="0" borderId="22" xfId="2" applyFont="1" applyBorder="1" applyAlignment="1">
      <alignment horizontal="center" vertical="top"/>
    </xf>
    <xf numFmtId="0" fontId="2" fillId="0" borderId="14" xfId="2" applyFont="1" applyBorder="1" applyAlignment="1">
      <alignment horizontal="center" vertical="top"/>
    </xf>
    <xf numFmtId="0" fontId="2" fillId="0" borderId="0" xfId="2" applyFont="1" applyBorder="1" applyAlignment="1">
      <alignment horizontal="center" vertical="top"/>
    </xf>
    <xf numFmtId="0" fontId="2" fillId="0" borderId="15" xfId="2" applyFont="1" applyBorder="1" applyAlignment="1">
      <alignment horizontal="center" vertical="top"/>
    </xf>
    <xf numFmtId="0" fontId="2" fillId="0" borderId="23" xfId="2" applyFont="1" applyBorder="1" applyAlignment="1">
      <alignment horizontal="center" vertical="top"/>
    </xf>
    <xf numFmtId="0" fontId="2" fillId="0" borderId="19" xfId="2" applyFont="1" applyBorder="1" applyAlignment="1">
      <alignment horizontal="center" vertical="top"/>
    </xf>
    <xf numFmtId="0" fontId="2" fillId="0" borderId="24" xfId="2" applyFont="1" applyBorder="1" applyAlignment="1">
      <alignment horizontal="center" vertical="top"/>
    </xf>
    <xf numFmtId="0" fontId="2" fillId="0" borderId="20" xfId="2" applyFont="1" applyBorder="1" applyAlignment="1">
      <alignment horizontal="center" vertical="top" wrapText="1"/>
    </xf>
    <xf numFmtId="0" fontId="2" fillId="0" borderId="21" xfId="2" applyFont="1" applyBorder="1" applyAlignment="1">
      <alignment horizontal="center" vertical="top" wrapText="1"/>
    </xf>
    <xf numFmtId="0" fontId="2" fillId="0" borderId="22" xfId="2" applyFont="1" applyBorder="1" applyAlignment="1">
      <alignment horizontal="center" vertical="top" wrapText="1"/>
    </xf>
    <xf numFmtId="0" fontId="2" fillId="0" borderId="14" xfId="2" applyFont="1" applyBorder="1" applyAlignment="1">
      <alignment horizontal="center" vertical="top" wrapText="1"/>
    </xf>
    <xf numFmtId="0" fontId="2" fillId="0" borderId="0" xfId="2" applyFont="1" applyBorder="1" applyAlignment="1">
      <alignment horizontal="center" vertical="top" wrapText="1"/>
    </xf>
    <xf numFmtId="0" fontId="2" fillId="0" borderId="15" xfId="2" applyFont="1" applyBorder="1" applyAlignment="1">
      <alignment horizontal="center" vertical="top" wrapText="1"/>
    </xf>
    <xf numFmtId="0" fontId="2" fillId="0" borderId="23" xfId="2" applyFont="1" applyBorder="1" applyAlignment="1">
      <alignment horizontal="center" vertical="top" wrapText="1"/>
    </xf>
    <xf numFmtId="0" fontId="2" fillId="0" borderId="19" xfId="2" applyFont="1" applyBorder="1" applyAlignment="1">
      <alignment horizontal="center" vertical="top" wrapText="1"/>
    </xf>
    <xf numFmtId="0" fontId="2" fillId="0" borderId="24" xfId="2" applyFont="1" applyBorder="1" applyAlignment="1">
      <alignment horizontal="center" vertical="top" wrapText="1"/>
    </xf>
    <xf numFmtId="49" fontId="2" fillId="0" borderId="19" xfId="2" applyNumberFormat="1" applyFont="1" applyBorder="1" applyAlignment="1">
      <alignment horizontal="center"/>
    </xf>
    <xf numFmtId="0" fontId="2" fillId="0" borderId="23" xfId="2" applyFont="1" applyBorder="1" applyAlignment="1">
      <alignment horizontal="center"/>
    </xf>
    <xf numFmtId="0" fontId="2" fillId="0" borderId="19" xfId="2" applyFont="1" applyBorder="1" applyAlignment="1">
      <alignment horizontal="center"/>
    </xf>
    <xf numFmtId="0" fontId="2" fillId="0" borderId="24" xfId="2" applyFont="1" applyBorder="1" applyAlignment="1">
      <alignment horizontal="center"/>
    </xf>
    <xf numFmtId="0" fontId="2" fillId="0" borderId="16" xfId="2" applyFont="1" applyBorder="1" applyAlignment="1">
      <alignment horizontal="left" wrapText="1"/>
    </xf>
    <xf numFmtId="0" fontId="2" fillId="0" borderId="17" xfId="2" applyFont="1" applyBorder="1" applyAlignment="1">
      <alignment horizontal="left" wrapText="1"/>
    </xf>
    <xf numFmtId="0" fontId="2" fillId="0" borderId="18" xfId="2" applyFont="1" applyBorder="1" applyAlignment="1">
      <alignment horizontal="left" wrapText="1"/>
    </xf>
    <xf numFmtId="0" fontId="2" fillId="0" borderId="16" xfId="2" applyFont="1" applyBorder="1" applyAlignment="1">
      <alignment horizontal="center"/>
    </xf>
    <xf numFmtId="0" fontId="2" fillId="0" borderId="17" xfId="2" applyFont="1" applyBorder="1" applyAlignment="1">
      <alignment horizontal="center"/>
    </xf>
    <xf numFmtId="0" fontId="2" fillId="0" borderId="18" xfId="2" applyFont="1" applyBorder="1" applyAlignment="1">
      <alignment horizontal="center"/>
    </xf>
    <xf numFmtId="0" fontId="2" fillId="0" borderId="10" xfId="2" applyFont="1" applyBorder="1" applyAlignment="1">
      <alignment horizontal="center" vertical="top" wrapText="1"/>
    </xf>
    <xf numFmtId="0" fontId="2" fillId="0" borderId="10" xfId="2" applyFont="1" applyBorder="1" applyAlignment="1">
      <alignment horizontal="center"/>
    </xf>
    <xf numFmtId="49" fontId="2" fillId="0" borderId="10" xfId="2" applyNumberFormat="1" applyFont="1" applyBorder="1" applyAlignment="1">
      <alignment horizontal="center"/>
    </xf>
    <xf numFmtId="0" fontId="6" fillId="0" borderId="0" xfId="2" applyFont="1" applyAlignment="1">
      <alignment horizontal="left" wrapText="1"/>
    </xf>
    <xf numFmtId="0" fontId="11" fillId="0" borderId="0" xfId="0" applyFont="1" applyBorder="1" applyAlignment="1">
      <alignment horizontal="center" vertical="center" wrapText="1"/>
    </xf>
    <xf numFmtId="0" fontId="11" fillId="0" borderId="0" xfId="0" applyFont="1" applyAlignment="1">
      <alignment horizontal="center" wrapText="1"/>
    </xf>
    <xf numFmtId="0" fontId="10" fillId="0" borderId="25" xfId="0" applyFont="1" applyBorder="1" applyAlignment="1">
      <alignment horizontal="center" vertical="center" wrapText="1"/>
    </xf>
    <xf numFmtId="0" fontId="10" fillId="0" borderId="26" xfId="0" applyFont="1" applyBorder="1" applyAlignment="1">
      <alignment horizontal="center" vertical="center" wrapText="1"/>
    </xf>
    <xf numFmtId="43" fontId="12" fillId="2" borderId="10" xfId="6" applyFont="1" applyFill="1" applyBorder="1" applyAlignment="1">
      <alignment horizontal="center"/>
    </xf>
    <xf numFmtId="43" fontId="5" fillId="2" borderId="10" xfId="6" applyFont="1" applyFill="1" applyBorder="1" applyAlignment="1">
      <alignment horizontal="center" wrapText="1"/>
    </xf>
    <xf numFmtId="43" fontId="5" fillId="2" borderId="10" xfId="6" applyFont="1" applyFill="1" applyBorder="1" applyAlignment="1">
      <alignment horizontal="center"/>
    </xf>
    <xf numFmtId="43" fontId="12" fillId="2" borderId="16" xfId="6" applyFont="1" applyFill="1" applyBorder="1" applyAlignment="1">
      <alignment horizontal="left" vertical="center" wrapText="1"/>
    </xf>
    <xf numFmtId="43" fontId="12" fillId="2" borderId="17" xfId="6" applyFont="1" applyFill="1" applyBorder="1" applyAlignment="1">
      <alignment horizontal="left" vertical="center" wrapText="1"/>
    </xf>
    <xf numFmtId="43" fontId="12" fillId="2" borderId="18" xfId="6" applyFont="1" applyFill="1" applyBorder="1" applyAlignment="1">
      <alignment horizontal="left" vertical="center" wrapText="1"/>
    </xf>
    <xf numFmtId="43" fontId="2" fillId="0" borderId="16" xfId="6" applyFont="1" applyBorder="1" applyAlignment="1">
      <alignment horizontal="center" vertical="center"/>
    </xf>
    <xf numFmtId="43" fontId="2" fillId="0" borderId="18" xfId="6" applyFont="1" applyBorder="1" applyAlignment="1">
      <alignment horizontal="center" vertical="center"/>
    </xf>
    <xf numFmtId="0" fontId="6" fillId="0" borderId="0" xfId="0" applyFont="1" applyAlignment="1">
      <alignment horizontal="center"/>
    </xf>
    <xf numFmtId="0" fontId="2" fillId="0" borderId="16" xfId="0" applyFont="1" applyBorder="1" applyAlignment="1">
      <alignment horizontal="center" vertical="center" wrapText="1"/>
    </xf>
    <xf numFmtId="0" fontId="2" fillId="0" borderId="18" xfId="0" applyFont="1" applyBorder="1" applyAlignment="1">
      <alignment horizontal="center" vertical="center" wrapText="1"/>
    </xf>
  </cellXfs>
  <cellStyles count="8">
    <cellStyle name="Обычный" xfId="0" builtinId="0"/>
    <cellStyle name="Обычный 10" xfId="1"/>
    <cellStyle name="Обычный 2" xfId="2"/>
    <cellStyle name="Обычный 2 2" xfId="3"/>
    <cellStyle name="Обычный 3" xfId="4"/>
    <cellStyle name="Обычный 6 2" xfId="5"/>
    <cellStyle name="Финансовый" xfId="6" builtinId="3"/>
    <cellStyle name="Финансовый 2" xfId="7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18" Type="http://schemas.openxmlformats.org/officeDocument/2006/relationships/externalLink" Target="externalLinks/externalLink6.xml"/><Relationship Id="rId26" Type="http://schemas.openxmlformats.org/officeDocument/2006/relationships/externalLink" Target="externalLinks/externalLink14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9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5.xml"/><Relationship Id="rId25" Type="http://schemas.openxmlformats.org/officeDocument/2006/relationships/externalLink" Target="externalLinks/externalLink13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4.xml"/><Relationship Id="rId20" Type="http://schemas.openxmlformats.org/officeDocument/2006/relationships/externalLink" Target="externalLinks/externalLink8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2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3.xml"/><Relationship Id="rId23" Type="http://schemas.openxmlformats.org/officeDocument/2006/relationships/externalLink" Target="externalLinks/externalLink11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7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2.xml"/><Relationship Id="rId22" Type="http://schemas.openxmlformats.org/officeDocument/2006/relationships/externalLink" Target="externalLinks/externalLink10.xml"/><Relationship Id="rId27" Type="http://schemas.openxmlformats.org/officeDocument/2006/relationships/theme" Target="theme/theme1.xml"/><Relationship Id="rId30" Type="http://schemas.openxmlformats.org/officeDocument/2006/relationships/calcChain" Target="calcChain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image" Target="../media/image3.emf"/><Relationship Id="rId1" Type="http://schemas.openxmlformats.org/officeDocument/2006/relationships/image" Target="../media/image2.emf"/><Relationship Id="rId4" Type="http://schemas.openxmlformats.org/officeDocument/2006/relationships/image" Target="../media/image5.emf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oleObject" Target="file:///\\ent\files\&#1055;&#1069;&#1054;\&#1056;&#1072;&#1089;&#1082;&#1088;&#1099;&#1090;&#1080;&#1077;%20&#1080;&#1085;&#1092;&#1088;&#1086;&#1084;&#1072;&#1094;&#1080;&#1080;\2014\&#1042;&#1086;&#1076;&#1086;&#1086;&#1090;&#1074;&#1077;&#1076;&#1077;&#1085;&#1080;&#1077;\&#1069;&#1053;&#1058;_&#1089;&#1090;&#1086;&#1082;&#1080;%20&#1087;&#1088;&#1086;&#1075;&#1085;&#1086;&#1079;\&#1058;&#1048;&#1055;&#1054;&#1042;&#1054;&#1049;%20&#1044;&#1054;&#1043;&#1054;&#1042;&#1054;&#1056;%20&#1074;&#1089;%20(&#1089;&#1077;&#1090;&#1100;+&#1089;&#1074;).rtf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5;&#1069;&#1054;/2013/&#1060;&#1040;&#1050;&#1058;_2013/&#1057;&#1074;&#1086;&#1076;%20&#1087;&#1086;%20&#1042;&#1044;_2013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0;%20&#1087;&#1088;&#1080;&#1082;&#1072;&#1079;&#1091;/_2013%20&#1075;&#1086;&#1076;%20&#1073;&#1072;&#1079;&#1072;%20&#1088;&#1072;&#1089;&#1096;&#1080;&#1092;&#1088;&#1086;&#1074;&#1086;&#1082;/&#1062;&#1054;%20&#1052;&#1091;&#1093;&#1072;&#1084;&#1077;&#1076;&#1079;&#1103;&#1085;&#1086;&#1074;&#1072;/&#1089;&#1090;&#1086;&#1082;&#1080;%20&#1092;&#1072;&#1082;&#1090;%20&#1073;&#1072;&#1083;&#1072;&#1085;&#1089;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&#1086;&#1090;%20&#1082;&#1091;&#1088;&#1072;&#1090;&#1086;&#1088;&#1086;&#1074;/&#1086;&#1090;%20&#1041;&#1086;&#1088;&#1090;&#1085;&#1080;&#1082;&#1086;&#1074;&#1072;%20&#1042;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&#1086;&#1090;%20&#1082;&#1091;&#1088;&#1072;&#1090;&#1086;&#1088;&#1086;&#1074;/&#1050;&#1054;&#1057;%20&#1086;&#1090;%20&#1051;&#1077;&#1074;&#1072;&#1096;&#1086;&#1074;&#1086;&#1081;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&#1086;&#1090;%20&#1082;&#1091;&#1088;&#1072;&#1090;&#1086;&#1088;&#1086;&#1074;/&#1050;&#1054;&#1057;%20&#1086;&#1090;%20&#1052;&#1077;&#1097;&#1077;&#1088;&#1103;&#1082;&#1086;&#1074;&#1086;&#1081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&#1056;&#1072;&#1089;&#1082;&#1088;&#1099;&#1090;&#1080;&#1077;%20&#1080;&#1085;&#1092;&#1088;&#1086;&#1084;&#1072;&#1094;&#1080;&#1080;\2013\&#1058;&#1077;&#1087;&#1083;&#1086;&#1089;&#1085;&#1072;&#1073;&#1078;&#1077;&#1085;&#1080;&#1077;\&#1069;&#1053;&#1058;_&#1087;&#1083;&#1072;&#1085;%202013_&#1056;&#1048;%20&#1074;%20&#1089;&#1092;&#1077;&#1088;&#1077;_&#1090;&#1077;&#1087;&#1083;&#1086;&#1089;&#1085;&#1072;&#1073;&#1078;&#1077;&#1085;&#1080;&#1103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&#1056;&#1072;&#1089;&#1082;&#1088;&#1099;&#1090;&#1080;&#1077;%20&#1080;&#1085;&#1092;&#1088;&#1086;&#1084;&#1072;&#1094;&#1080;&#1080;\2013\&#1061;&#1086;&#1083;&#1086;&#1076;&#1085;&#1086;&#1077;%20&#1074;&#1086;&#1076;&#1086;&#1089;&#1085;&#1072;&#1073;&#1078;&#1077;&#1085;&#1080;&#1077;\&#1069;&#1053;&#1058;_&#1087;&#1083;&#1072;&#1085;%202013_&#1056;&#1048;%20&#1074;%20&#1089;&#1092;&#1077;&#1088;&#1077;_&#1093;&#1086;&#1083;&#1086;&#1076;&#1085;&#1086;&#1075;&#1086;%20&#1074;&#1086;&#1076;&#1086;&#1089;&#1085;&#1072;&#1073;&#1078;&#1077;&#1085;&#1080;&#1103;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6;&#1072;&#1089;&#1082;&#1088;&#1099;&#1090;&#1080;&#1077;%20&#1080;&#1085;&#1092;&#1088;&#1086;&#1084;&#1072;&#1094;&#1080;&#1080;/2014/&#1042;&#1086;&#1076;&#1086;&#1086;&#1090;&#1074;&#1077;&#1076;&#1077;&#1085;&#1080;&#1077;/&#1069;&#1053;&#1058;_&#1089;&#1090;&#1086;&#1082;&#1080;%20&#1087;&#1088;&#1086;&#1075;&#1085;&#1086;&#1079;/VO.Form_&#1069;&#1053;&#1058;%20&#1087;&#1088;&#1086;&#1075;&#1085;&#1086;&#1079;%202014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6;&#1069;&#1050;%202014/&#1057;&#1090;&#1086;&#1082;&#1080;/&#1057;&#1084;&#1077;&#1090;&#1072;%202014%20&#1089;&#1090;&#1086;&#1082;&#1080;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6;&#1072;&#1089;&#1082;&#1088;&#1099;&#1090;&#1080;&#1077;%20&#1080;&#1085;&#1092;&#1088;&#1086;&#1084;&#1072;&#1094;&#1080;&#1080;/2013/&#1042;&#1086;&#1076;&#1086;&#1086;&#1090;&#1074;&#1077;&#1076;&#1077;&#1085;&#1080;&#1077;/&#1069;&#1053;&#1058;_&#1087;&#1083;&#1072;&#1085;%202013_&#1056;&#1048;_&#1074;%20&#1089;&#1092;&#1077;&#1088;&#1077;%20&#1074;&#1086;&#1076;&#1086;&#1086;&#1090;&#1074;&#1077;&#1076;&#1077;&#1085;&#1080;&#1103;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5;&#1069;&#1054;/2014/&#1056;&#1069;&#1050;_2015_&#1087;&#1101;&#1086;/&#1057;&#1084;&#1077;&#1090;&#1099;_&#1046;&#1050;&#1061;/&#1041;&#1091;&#1093;.&#1086;&#1090;&#1095;&#1105;&#1090;&#1085;&#1086;&#1089;&#1090;&#1100;_2013_&#1046;&#1050;&#1061;/&#1054;&#1090;&#1095;&#1105;&#1090;_&#1050;&#1054;&#1057;_2013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5;&#1069;&#1054;/2013/&#1060;&#1040;&#1050;&#1058;_2013/&#1060;&#1080;&#1085;.&#1088;&#1077;&#1079;.%20&#1087;&#1086;%20&#1042;&#1044;_2013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&#1086;&#1090;%20&#1082;&#1091;&#1088;&#1072;&#1090;&#1086;&#1088;&#1086;&#1074;/&#1086;&#1090;%20&#1052;&#1091;&#1093;&#1072;&#1084;&#1077;&#1076;&#1079;&#1103;&#1085;&#1086;&#1074;&#1086;&#1081;%20&#1089;&#1090;&#1086;&#1082;&#1080;.xlsx" TargetMode="External"/></Relationships>
</file>

<file path=xl/externalLinks/externalLink1.xml><?xml version="1.0" encoding="utf-8"?>
<externalLink xmlns="http://schemas.openxmlformats.org/spreadsheetml/2006/main">
  <oleLink xmlns:r="http://schemas.openxmlformats.org/officeDocument/2006/relationships" r:id="rId1" progId="Word.Document.8">
    <oleItems>
      <oleItem name="'" icon="1" advise="1" preferPic="1"/>
    </oleItems>
  </oleLink>
</externalLink>
</file>

<file path=xl/externalLinks/externalLink10.xml><?xml version="1.0" encoding="utf-8"?>
<externalLink xmlns="http://schemas.openxmlformats.org/spreadsheetml/2006/main">
  <externalBook xmlns:r="http://schemas.openxmlformats.org/officeDocument/2006/relationships" r:id="rId1">
    <sheetNames>
      <sheetName val="Свод"/>
      <sheetName val="01"/>
      <sheetName val="02"/>
      <sheetName val="03"/>
      <sheetName val="04"/>
      <sheetName val="05"/>
      <sheetName val="06"/>
      <sheetName val="07"/>
      <sheetName val="08"/>
      <sheetName val="09"/>
      <sheetName val="10"/>
      <sheetName val="11"/>
      <sheetName val="12"/>
    </sheetNames>
    <sheetDataSet>
      <sheetData sheetId="0">
        <row r="709">
          <cell r="Q709">
            <v>3045.4761199999998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11.xml><?xml version="1.0" encoding="utf-8"?>
<externalLink xmlns="http://schemas.openxmlformats.org/spreadsheetml/2006/main">
  <externalBook xmlns:r="http://schemas.openxmlformats.org/officeDocument/2006/relationships" r:id="rId1">
    <sheetNames>
      <sheetName val="2013 год"/>
      <sheetName val="декабрь"/>
      <sheetName val="ноябрь"/>
      <sheetName val="октябрь"/>
      <sheetName val="сентябрь"/>
      <sheetName val="август"/>
      <sheetName val="июль"/>
      <sheetName val="июнь"/>
      <sheetName val="май"/>
      <sheetName val="апрель"/>
      <sheetName val="март"/>
      <sheetName val="февраль"/>
      <sheetName val="январь"/>
      <sheetName val="Лист1"/>
    </sheetNames>
    <sheetDataSet>
      <sheetData sheetId="0">
        <row r="20">
          <cell r="Y20">
            <v>38614.899999999994</v>
          </cell>
          <cell r="AN20">
            <v>414387.30000000005</v>
          </cell>
        </row>
        <row r="21">
          <cell r="Y21">
            <v>33175.299999999996</v>
          </cell>
          <cell r="AN21">
            <v>344803.4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12.xml><?xml version="1.0" encoding="utf-8"?>
<externalLink xmlns="http://schemas.openxmlformats.org/spreadsheetml/2006/main">
  <externalBook xmlns:r="http://schemas.openxmlformats.org/officeDocument/2006/relationships" r:id="rId1">
    <sheetNames>
      <sheetName val="ф 3.5. томск"/>
      <sheetName val="ф 3.5. тюмень"/>
    </sheetNames>
    <sheetDataSet>
      <sheetData sheetId="0">
        <row r="29">
          <cell r="B29">
            <v>11.675899999999999</v>
          </cell>
        </row>
        <row r="30">
          <cell r="B30">
            <v>5</v>
          </cell>
        </row>
      </sheetData>
      <sheetData sheetId="1"/>
    </sheetDataSet>
  </externalBook>
</externalLink>
</file>

<file path=xl/externalLinks/externalLink13.xml><?xml version="1.0" encoding="utf-8"?>
<externalLink xmlns="http://schemas.openxmlformats.org/spreadsheetml/2006/main">
  <externalBook xmlns:r="http://schemas.openxmlformats.org/officeDocument/2006/relationships" r:id="rId1">
    <sheetNames>
      <sheetName val="ф 3.5."/>
    </sheetNames>
    <sheetDataSet>
      <sheetData sheetId="0">
        <row r="31">
          <cell r="B31">
            <v>46.242499999999993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>
  <externalBook xmlns:r="http://schemas.openxmlformats.org/officeDocument/2006/relationships" r:id="rId1">
    <sheetNames>
      <sheetName val="ф 3.6."/>
    </sheetNames>
    <sheetDataSet>
      <sheetData sheetId="0">
        <row r="6">
          <cell r="B6" t="str">
            <v>-</v>
          </cell>
        </row>
        <row r="7">
          <cell r="B7">
            <v>64</v>
          </cell>
        </row>
        <row r="8">
          <cell r="B8">
            <v>48</v>
          </cell>
        </row>
        <row r="9">
          <cell r="B9">
            <v>48</v>
          </cell>
        </row>
        <row r="10">
          <cell r="B10">
            <v>48</v>
          </cell>
        </row>
        <row r="11">
          <cell r="B11">
            <v>48</v>
          </cell>
        </row>
        <row r="12">
          <cell r="B12">
            <v>48</v>
          </cell>
        </row>
        <row r="13">
          <cell r="B13">
            <v>48</v>
          </cell>
        </row>
        <row r="14">
          <cell r="B14">
            <v>16</v>
          </cell>
        </row>
        <row r="15">
          <cell r="B15">
            <v>48</v>
          </cell>
        </row>
        <row r="16">
          <cell r="B16">
            <v>1</v>
          </cell>
        </row>
        <row r="17">
          <cell r="B17">
            <v>43</v>
          </cell>
        </row>
        <row r="18">
          <cell r="B18">
            <v>39</v>
          </cell>
        </row>
        <row r="19">
          <cell r="B19">
            <v>30</v>
          </cell>
        </row>
        <row r="20">
          <cell r="B20">
            <v>48</v>
          </cell>
        </row>
        <row r="21">
          <cell r="B21">
            <v>45</v>
          </cell>
        </row>
        <row r="23">
          <cell r="B23" t="str">
            <v>-</v>
          </cell>
        </row>
        <row r="24">
          <cell r="B24" t="str">
            <v>-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Т1_Оглавление форм"/>
      <sheetName val="Ф.1.(п.15.а. п.18)"/>
      <sheetName val="Т1.1."/>
      <sheetName val="Т1.2"/>
      <sheetName val="Т1.3."/>
      <sheetName val="Т2"/>
      <sheetName val="Т2.2"/>
      <sheetName val="Т2.1"/>
      <sheetName val="Т3"/>
      <sheetName val="Т4 "/>
      <sheetName val="Т5"/>
      <sheetName val="Т6"/>
      <sheetName val="Т7"/>
      <sheetName val="Т8"/>
      <sheetName val="Приложение 1 (2011-2013)"/>
      <sheetName val="Приложение 2 (2011-2013)"/>
      <sheetName val="Приложение 3 (1 кв.2013_отчёт)"/>
      <sheetName val="Приложение 3 (2 кв.2013_отчёт)"/>
      <sheetName val="Приложение 1 (2014-2018)"/>
      <sheetName val="Приложение 2 (на 2014-2018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8">
          <cell r="B8" t="str">
            <v>Положение о закупках</v>
          </cell>
        </row>
      </sheetData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Оглавление"/>
      <sheetName val="Ф_2.1."/>
      <sheetName val="Ф_2.2."/>
      <sheetName val="Ф_2.3."/>
      <sheetName val="Ф_2.4."/>
      <sheetName val="Ф_2.5."/>
      <sheetName val="Ф_2.6."/>
      <sheetName val="Ф_2.7."/>
      <sheetName val="Ф_2.8."/>
      <sheetName val="Ф_2.9."/>
      <sheetName val="Ф_2.10."/>
      <sheetName val="Ф_2.11."/>
      <sheetName val="Ф_2.12."/>
      <sheetName val="Ф_2.13."/>
      <sheetName val="Ф_2.14."/>
      <sheetName val="Приложение 1 (2011-2013)"/>
      <sheetName val="Приложение 2 (2011-2013)"/>
      <sheetName val="Приложение 3 (1 кв.2013_отчёт)"/>
      <sheetName val="Приложение 3 (2кв.2013_отчёт)"/>
      <sheetName val="Приложение 1 (2014-2018)"/>
      <sheetName val="Приложение 2 (2014-2018)"/>
      <sheetName val="ХВ1.1."/>
      <sheetName val="ХВ1.2."/>
      <sheetName val="ХВ2"/>
      <sheetName val="ХВ3"/>
      <sheetName val="ХВ4 "/>
      <sheetName val="ХВ5"/>
      <sheetName val="ХВ6"/>
      <sheetName val="ХВ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5">
          <cell r="B5" t="str">
            <v>Метод экономически обоснованных расходов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>
        <row r="7">
          <cell r="D7" t="str">
            <v>Департамент тарифного регулирования и государственного заказа Томской области</v>
          </cell>
        </row>
        <row r="8">
          <cell r="D8" t="str">
            <v>с 01.01.2013г. по 30.06.2013г.</v>
          </cell>
        </row>
        <row r="9">
          <cell r="D9" t="str">
            <v>www.rec.tomsk.gov.ru</v>
          </cell>
        </row>
      </sheetData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ВО1"/>
      <sheetName val="ВО1.1."/>
      <sheetName val="ВО1.2."/>
      <sheetName val="ВО2"/>
      <sheetName val="4"/>
      <sheetName val="6"/>
    </sheetNames>
    <sheetDataSet>
      <sheetData sheetId="0"/>
      <sheetData sheetId="1">
        <row r="10">
          <cell r="D10" t="str">
            <v>с 01.01.2014г. по 30.06.2014г.</v>
          </cell>
          <cell r="E10" t="str">
            <v>с 01.07.2014г. по 31.12.2014г.</v>
          </cell>
        </row>
        <row r="12">
          <cell r="D12">
            <v>190.6</v>
          </cell>
          <cell r="E12">
            <v>273.94200000000001</v>
          </cell>
        </row>
      </sheetData>
      <sheetData sheetId="2"/>
      <sheetData sheetId="3">
        <row r="12">
          <cell r="B12">
            <v>77805.491597057524</v>
          </cell>
        </row>
        <row r="35">
          <cell r="B35">
            <v>406.34746000000001</v>
          </cell>
        </row>
      </sheetData>
      <sheetData sheetId="4"/>
      <sheetData sheetId="5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н.п.-В 2013 утв."/>
      <sheetName val="Смета  ЭНТ 2014 (ДТР 2013 утв.)"/>
      <sheetName val="C.2. Смета КОС 2014"/>
      <sheetName val="C.2. Смета КОС 2012 по периодам"/>
      <sheetName val="Лист2"/>
      <sheetName val="н.п.-В 2013 согл"/>
      <sheetName val="Смета ДТР 2013 согл"/>
      <sheetName val="н.п.-В 2013 согл (верная)"/>
      <sheetName val="Смета ДТР 2013 согл (верная)"/>
      <sheetName val="C.2. Смета водоотведения"/>
      <sheetName val="н.п.-С"/>
      <sheetName val="C.2. Смета  ожид"/>
    </sheetNames>
    <sheetDataSet>
      <sheetData sheetId="0"/>
      <sheetData sheetId="1">
        <row r="95">
          <cell r="D95">
            <v>-12356594.379999999</v>
          </cell>
        </row>
      </sheetData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6.xml><?xml version="1.0" encoding="utf-8"?>
<externalLink xmlns="http://schemas.openxmlformats.org/spreadsheetml/2006/main">
  <externalBook xmlns:r="http://schemas.openxmlformats.org/officeDocument/2006/relationships" r:id="rId1">
    <sheetNames>
      <sheetName val="Оглавление форм"/>
      <sheetName val="Ф_3.1."/>
      <sheetName val="Ф_3.2."/>
      <sheetName val="Ф_3.3."/>
      <sheetName val="Ф_3.4."/>
      <sheetName val="Ф_3.5."/>
      <sheetName val="Ф_3.6."/>
      <sheetName val="Ф_3.7."/>
      <sheetName val="Ф_3.8."/>
      <sheetName val="Ф_3.9."/>
      <sheetName val="Ф_3.10."/>
      <sheetName val="Ф_3.11."/>
      <sheetName val="Ф_3.12."/>
      <sheetName val="Приложение 1 (2011-2013)"/>
      <sheetName val="Приложение 2 (2011-2013)"/>
      <sheetName val="Приложение 3 (1 кв.2013_отчёт)"/>
      <sheetName val="Приложение 3 (2 кв.2013_отчёт)"/>
      <sheetName val="Приложение 1 (2014-2018)"/>
      <sheetName val="Приложение 2 (2014-2018)"/>
      <sheetName val="ВО1.1."/>
      <sheetName val="ВО1.2."/>
      <sheetName val="ВО2"/>
      <sheetName val="ВО3"/>
      <sheetName val="4"/>
      <sheetName val="5"/>
      <sheetName val="6"/>
      <sheetName val="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8">
          <cell r="D8" t="str">
            <v>приказ  №–43/508 от 30.11.2012г.</v>
          </cell>
        </row>
        <row r="12">
          <cell r="D12">
            <v>174.7</v>
          </cell>
          <cell r="E12">
            <v>190.6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7.xml><?xml version="1.0" encoding="utf-8"?>
<externalLink xmlns="http://schemas.openxmlformats.org/spreadsheetml/2006/main">
  <externalBook xmlns:r="http://schemas.openxmlformats.org/officeDocument/2006/relationships" r:id="rId1">
    <sheetNames>
      <sheetName val="TDSheet"/>
      <sheetName val="Итого водоотведение "/>
    </sheetNames>
    <sheetDataSet>
      <sheetData sheetId="0">
        <row r="12">
          <cell r="J12">
            <v>-25047.350000000002</v>
          </cell>
        </row>
        <row r="26">
          <cell r="J26">
            <v>391669.47</v>
          </cell>
        </row>
        <row r="63">
          <cell r="J63">
            <v>4429371.45</v>
          </cell>
        </row>
        <row r="78">
          <cell r="J78">
            <v>16356833.75</v>
          </cell>
        </row>
        <row r="128">
          <cell r="J128">
            <v>2700997.62</v>
          </cell>
        </row>
        <row r="279">
          <cell r="J279">
            <v>8963708.040000001</v>
          </cell>
        </row>
        <row r="334">
          <cell r="J334">
            <v>27106.510000000002</v>
          </cell>
        </row>
        <row r="372">
          <cell r="J372">
            <v>13022.95</v>
          </cell>
        </row>
        <row r="376">
          <cell r="J376">
            <v>1016075.95</v>
          </cell>
        </row>
        <row r="424">
          <cell r="J424">
            <v>96182.43</v>
          </cell>
        </row>
        <row r="458">
          <cell r="J458">
            <v>62170.319999999992</v>
          </cell>
        </row>
        <row r="484">
          <cell r="J484">
            <v>156795.22999999998</v>
          </cell>
        </row>
        <row r="530">
          <cell r="J530">
            <v>7386034.3399999999</v>
          </cell>
        </row>
        <row r="580">
          <cell r="J580">
            <v>3870958.0000000005</v>
          </cell>
        </row>
        <row r="617">
          <cell r="J617">
            <v>79654.759999999995</v>
          </cell>
        </row>
        <row r="645">
          <cell r="J645">
            <v>57398243.619999997</v>
          </cell>
        </row>
        <row r="646">
          <cell r="J646">
            <v>0.85141420057741179</v>
          </cell>
        </row>
        <row r="648">
          <cell r="J648">
            <v>4640.2219438155817</v>
          </cell>
        </row>
      </sheetData>
      <sheetData sheetId="1"/>
    </sheetDataSet>
  </externalBook>
</externalLink>
</file>

<file path=xl/externalLinks/externalLink8.xml><?xml version="1.0" encoding="utf-8"?>
<externalLink xmlns="http://schemas.openxmlformats.org/spreadsheetml/2006/main">
  <externalBook xmlns:r="http://schemas.openxmlformats.org/officeDocument/2006/relationships" r:id="rId1">
    <sheetNames>
      <sheetName val="Свод"/>
      <sheetName val="01"/>
      <sheetName val="02"/>
      <sheetName val="03"/>
      <sheetName val="04"/>
      <sheetName val="05"/>
      <sheetName val="06"/>
      <sheetName val="07"/>
      <sheetName val="08"/>
      <sheetName val="09"/>
      <sheetName val="10"/>
      <sheetName val="11"/>
      <sheetName val="12"/>
      <sheetName val="1-е полугодие"/>
    </sheetNames>
    <sheetDataSet>
      <sheetData sheetId="0">
        <row r="84">
          <cell r="Q84">
            <v>5561.2023800000006</v>
          </cell>
        </row>
        <row r="85">
          <cell r="Q85">
            <v>1736.3864400682928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9.xml><?xml version="1.0" encoding="utf-8"?>
<externalLink xmlns="http://schemas.openxmlformats.org/spreadsheetml/2006/main">
  <externalBook xmlns:r="http://schemas.openxmlformats.org/officeDocument/2006/relationships" r:id="rId1">
    <sheetNames>
      <sheetName val="ф 3.5."/>
    </sheetNames>
    <sheetDataSet>
      <sheetData sheetId="0">
        <row r="5">
          <cell r="B5">
            <v>53566.803100000005</v>
          </cell>
        </row>
      </sheetData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package" Target="../embeddings/_________Microsoft_Office_Word1.docx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Relationship Id="rId6" Type="http://schemas.openxmlformats.org/officeDocument/2006/relationships/package" Target="../embeddings/_________Microsoft_Office_Word2.docx"/><Relationship Id="rId5" Type="http://schemas.openxmlformats.org/officeDocument/2006/relationships/oleObject" Target="../embeddings/_____Microsoft_Office_Excel_97-20031.xls"/><Relationship Id="rId4" Type="http://schemas.openxmlformats.org/officeDocument/2006/relationships/oleObject" Target="../embeddings/oleObject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hyperlink" Target="http://www.rec.tomsk.gov.ru/" TargetMode="Externa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B16"/>
  <sheetViews>
    <sheetView workbookViewId="0">
      <selection activeCell="A19" sqref="A19"/>
    </sheetView>
  </sheetViews>
  <sheetFormatPr defaultColWidth="55.85546875" defaultRowHeight="15"/>
  <sheetData>
    <row r="1" spans="1:2" s="15" customFormat="1" ht="61.5" customHeight="1">
      <c r="A1" s="54" t="s">
        <v>30</v>
      </c>
      <c r="B1" s="54"/>
    </row>
    <row r="2" spans="1:2" ht="31.5">
      <c r="A2" s="16" t="s">
        <v>31</v>
      </c>
      <c r="B2" s="17" t="s">
        <v>32</v>
      </c>
    </row>
    <row r="3" spans="1:2" ht="31.5">
      <c r="A3" s="16" t="s">
        <v>33</v>
      </c>
      <c r="B3" s="17" t="s">
        <v>34</v>
      </c>
    </row>
    <row r="4" spans="1:2" ht="78.75">
      <c r="A4" s="16" t="s">
        <v>35</v>
      </c>
      <c r="B4" s="17" t="s">
        <v>36</v>
      </c>
    </row>
    <row r="5" spans="1:2" ht="31.5">
      <c r="A5" s="16" t="s">
        <v>37</v>
      </c>
      <c r="B5" s="17" t="s">
        <v>38</v>
      </c>
    </row>
    <row r="6" spans="1:2" ht="31.5">
      <c r="A6" s="16" t="s">
        <v>39</v>
      </c>
      <c r="B6" s="17" t="s">
        <v>150</v>
      </c>
    </row>
    <row r="7" spans="1:2" ht="15.75">
      <c r="A7" s="16" t="s">
        <v>40</v>
      </c>
      <c r="B7" s="17" t="s">
        <v>41</v>
      </c>
    </row>
    <row r="8" spans="1:2" ht="31.5">
      <c r="A8" s="16" t="s">
        <v>42</v>
      </c>
      <c r="B8" s="17" t="s">
        <v>43</v>
      </c>
    </row>
    <row r="9" spans="1:2" ht="15.75">
      <c r="A9" s="16" t="s">
        <v>44</v>
      </c>
      <c r="B9" s="17" t="s">
        <v>45</v>
      </c>
    </row>
    <row r="10" spans="1:2" ht="47.25">
      <c r="A10" s="16" t="s">
        <v>46</v>
      </c>
      <c r="B10" s="17" t="s">
        <v>47</v>
      </c>
    </row>
    <row r="11" spans="1:2" ht="15.75">
      <c r="A11" s="16" t="s">
        <v>48</v>
      </c>
      <c r="B11" s="17" t="s">
        <v>29</v>
      </c>
    </row>
    <row r="12" spans="1:2" ht="15.75">
      <c r="A12" s="16" t="s">
        <v>49</v>
      </c>
      <c r="B12" s="52">
        <f>'ф 3.5.'!B29</f>
        <v>11.675899999999999</v>
      </c>
    </row>
    <row r="13" spans="1:2" ht="15.75">
      <c r="A13" s="16" t="s">
        <v>50</v>
      </c>
      <c r="B13" s="53"/>
    </row>
    <row r="14" spans="1:2" ht="15.75">
      <c r="A14" s="16" t="s">
        <v>51</v>
      </c>
      <c r="B14" s="52">
        <f>'ф 3.5.'!B30</f>
        <v>5</v>
      </c>
    </row>
    <row r="15" spans="1:2" ht="15.75">
      <c r="A15" s="16" t="s">
        <v>52</v>
      </c>
      <c r="B15" s="52">
        <v>5</v>
      </c>
    </row>
    <row r="16" spans="1:2" ht="15.75">
      <c r="A16" s="18"/>
    </row>
  </sheetData>
  <mergeCells count="1">
    <mergeCell ref="A1:B1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dimension ref="A1:B8"/>
  <sheetViews>
    <sheetView workbookViewId="0">
      <selection activeCell="B7" sqref="B7"/>
    </sheetView>
  </sheetViews>
  <sheetFormatPr defaultRowHeight="15"/>
  <cols>
    <col min="1" max="1" width="50.140625" customWidth="1"/>
    <col min="2" max="2" width="24.85546875" customWidth="1"/>
  </cols>
  <sheetData>
    <row r="1" spans="1:2" ht="59.25" customHeight="1">
      <c r="A1" s="104" t="s">
        <v>126</v>
      </c>
      <c r="B1" s="104"/>
    </row>
    <row r="2" spans="1:2" ht="16.5">
      <c r="A2" s="40"/>
    </row>
    <row r="3" spans="1:2" ht="31.5">
      <c r="A3" s="16" t="s">
        <v>127</v>
      </c>
      <c r="B3" s="16" t="s">
        <v>25</v>
      </c>
    </row>
    <row r="4" spans="1:2" ht="47.25">
      <c r="A4" s="16" t="s">
        <v>128</v>
      </c>
      <c r="B4" s="16" t="s">
        <v>25</v>
      </c>
    </row>
    <row r="5" spans="1:2" ht="110.25">
      <c r="A5" s="16" t="s">
        <v>129</v>
      </c>
      <c r="B5" s="16" t="s">
        <v>25</v>
      </c>
    </row>
    <row r="6" spans="1:2" ht="47.25">
      <c r="A6" s="16" t="s">
        <v>130</v>
      </c>
      <c r="B6" s="16" t="s">
        <v>25</v>
      </c>
    </row>
    <row r="7" spans="1:2" ht="15.75">
      <c r="B7" s="51"/>
    </row>
    <row r="8" spans="1:2" ht="32.25" customHeight="1">
      <c r="A8" s="102" t="s">
        <v>152</v>
      </c>
      <c r="B8" s="102"/>
    </row>
  </sheetData>
  <mergeCells count="2">
    <mergeCell ref="A1:B1"/>
    <mergeCell ref="A8:B8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dimension ref="A1:H7"/>
  <sheetViews>
    <sheetView workbookViewId="0">
      <selection activeCell="C15" sqref="C15"/>
    </sheetView>
  </sheetViews>
  <sheetFormatPr defaultRowHeight="15"/>
  <cols>
    <col min="1" max="1" width="61" customWidth="1"/>
    <col min="2" max="2" width="46.85546875" customWidth="1"/>
  </cols>
  <sheetData>
    <row r="1" spans="1:8" ht="76.5" customHeight="1">
      <c r="A1" s="104" t="s">
        <v>131</v>
      </c>
      <c r="B1" s="104"/>
    </row>
    <row r="2" spans="1:8" ht="37.5" customHeight="1">
      <c r="A2" s="41"/>
      <c r="B2" s="41"/>
    </row>
    <row r="3" spans="1:8" ht="39.75" customHeight="1">
      <c r="A3" s="105" t="s">
        <v>132</v>
      </c>
      <c r="B3" s="107" t="str">
        <f>[2]Т8!$B$8</f>
        <v>Положение о закупках</v>
      </c>
      <c r="C3" s="107"/>
      <c r="D3" s="107"/>
      <c r="E3" s="107"/>
      <c r="F3" s="107"/>
      <c r="G3" s="107"/>
      <c r="H3" s="107"/>
    </row>
    <row r="4" spans="1:8" ht="48.75" customHeight="1">
      <c r="A4" s="106"/>
      <c r="B4" s="42" t="s">
        <v>133</v>
      </c>
      <c r="C4" s="43"/>
      <c r="D4" s="43"/>
      <c r="E4" s="43"/>
      <c r="F4" s="43"/>
      <c r="G4" s="43"/>
      <c r="H4" s="44"/>
    </row>
    <row r="5" spans="1:8" ht="31.5" customHeight="1">
      <c r="A5" s="16" t="s">
        <v>134</v>
      </c>
      <c r="B5" s="108" t="s">
        <v>135</v>
      </c>
      <c r="C5" s="109"/>
      <c r="D5" s="109"/>
      <c r="E5" s="109"/>
      <c r="F5" s="109"/>
      <c r="G5" s="109"/>
      <c r="H5" s="109"/>
    </row>
    <row r="6" spans="1:8" ht="63.75" customHeight="1">
      <c r="A6" s="16" t="s">
        <v>136</v>
      </c>
      <c r="B6" s="110" t="s">
        <v>138</v>
      </c>
      <c r="C6" s="111"/>
      <c r="D6" s="111"/>
      <c r="E6" s="111"/>
      <c r="F6" s="111"/>
      <c r="G6" s="111"/>
      <c r="H6" s="112"/>
    </row>
    <row r="7" spans="1:8" ht="68.25" customHeight="1">
      <c r="A7" s="45" t="s">
        <v>137</v>
      </c>
      <c r="B7" s="107"/>
      <c r="C7" s="107"/>
      <c r="D7" s="107"/>
      <c r="E7" s="107"/>
      <c r="F7" s="107"/>
      <c r="G7" s="107"/>
      <c r="H7" s="107"/>
    </row>
  </sheetData>
  <mergeCells count="6">
    <mergeCell ref="A1:B1"/>
    <mergeCell ref="A3:A4"/>
    <mergeCell ref="B3:H3"/>
    <mergeCell ref="B5:H5"/>
    <mergeCell ref="B6:H6"/>
    <mergeCell ref="B7:H7"/>
  </mergeCells>
  <pageMargins left="0.7" right="0.7" top="0.75" bottom="0.75" header="0.3" footer="0.3"/>
  <pageSetup paperSize="9" orientation="portrait" r:id="rId1"/>
  <legacyDrawing r:id="rId2"/>
  <oleObjects>
    <oleObject progId="Документ" dvAspect="DVASPECT_ICON" shapeId="11265" r:id="rId3"/>
    <oleObject progId="Acrobat Document" dvAspect="DVASPECT_ICON" shapeId="11266" r:id="rId4"/>
    <oleObject progId="Лист" dvAspect="DVASPECT_ICON" shapeId="11270" r:id="rId5"/>
    <oleObject progId="Документ" dvAspect="DVASPECT_ICON" shapeId="11271" r:id="rId6"/>
  </oleObjects>
</worksheet>
</file>

<file path=xl/worksheets/sheet12.xml><?xml version="1.0" encoding="utf-8"?>
<worksheet xmlns="http://schemas.openxmlformats.org/spreadsheetml/2006/main" xmlns:r="http://schemas.openxmlformats.org/officeDocument/2006/relationships">
  <dimension ref="A1:D13"/>
  <sheetViews>
    <sheetView tabSelected="1" workbookViewId="0">
      <selection activeCell="A2" sqref="A2:D2"/>
    </sheetView>
  </sheetViews>
  <sheetFormatPr defaultRowHeight="15.75"/>
  <cols>
    <col min="1" max="1" width="48.28515625" style="46" customWidth="1"/>
    <col min="2" max="3" width="25" style="46" customWidth="1"/>
    <col min="4" max="4" width="19.85546875" style="46" customWidth="1"/>
    <col min="5" max="16384" width="9.140625" style="46"/>
  </cols>
  <sheetData>
    <row r="1" spans="1:4" ht="3" customHeight="1"/>
    <row r="2" spans="1:4" s="47" customFormat="1" ht="16.5">
      <c r="A2" s="115" t="s">
        <v>139</v>
      </c>
      <c r="B2" s="115"/>
      <c r="C2" s="115"/>
      <c r="D2" s="115"/>
    </row>
    <row r="3" spans="1:4" s="47" customFormat="1" ht="16.5">
      <c r="A3" s="115" t="s">
        <v>140</v>
      </c>
      <c r="B3" s="115"/>
      <c r="C3" s="115"/>
      <c r="D3" s="115"/>
    </row>
    <row r="4" spans="1:4" s="47" customFormat="1" ht="16.5">
      <c r="A4" s="115" t="s">
        <v>141</v>
      </c>
      <c r="B4" s="115"/>
      <c r="C4" s="115"/>
      <c r="D4" s="115"/>
    </row>
    <row r="5" spans="1:4">
      <c r="A5" s="48"/>
      <c r="B5" s="48"/>
      <c r="C5" s="48"/>
    </row>
    <row r="6" spans="1:4">
      <c r="A6" s="37" t="s">
        <v>142</v>
      </c>
      <c r="B6" s="116" t="str">
        <f>[3]Ф_2.14.!$B$5:$E$5</f>
        <v>Метод экономически обоснованных расходов</v>
      </c>
      <c r="C6" s="117"/>
    </row>
    <row r="7" spans="1:4">
      <c r="A7" s="37" t="s">
        <v>143</v>
      </c>
      <c r="B7" s="49">
        <f>[4]ВО1.1.!D12</f>
        <v>190.6</v>
      </c>
      <c r="C7" s="49">
        <f>[4]ВО1.1.!E12</f>
        <v>273.94200000000001</v>
      </c>
    </row>
    <row r="8" spans="1:4" ht="31.5" customHeight="1">
      <c r="A8" s="37" t="s">
        <v>144</v>
      </c>
      <c r="B8" s="49" t="str">
        <f>[4]ВО1.1.!D10</f>
        <v>с 01.01.2014г. по 30.06.2014г.</v>
      </c>
      <c r="C8" s="49" t="str">
        <f>[4]ВО1.1.!E10</f>
        <v>с 01.07.2014г. по 31.12.2014г.</v>
      </c>
    </row>
    <row r="9" spans="1:4" ht="63">
      <c r="A9" s="37" t="s">
        <v>145</v>
      </c>
      <c r="B9" s="49">
        <v>0</v>
      </c>
      <c r="C9" s="50">
        <v>0</v>
      </c>
    </row>
    <row r="10" spans="1:4" ht="31.5">
      <c r="A10" s="37" t="s">
        <v>146</v>
      </c>
      <c r="B10" s="113">
        <f>[4]ВО2!$B$12</f>
        <v>77805.491597057524</v>
      </c>
      <c r="C10" s="114"/>
    </row>
    <row r="11" spans="1:4" ht="31.5">
      <c r="A11" s="37" t="s">
        <v>147</v>
      </c>
      <c r="B11" s="113">
        <f>[4]ВО2!$B$35</f>
        <v>406.34746000000001</v>
      </c>
      <c r="C11" s="114" t="s">
        <v>120</v>
      </c>
    </row>
    <row r="12" spans="1:4" ht="127.5" customHeight="1">
      <c r="A12" s="37" t="s">
        <v>148</v>
      </c>
      <c r="B12" s="113">
        <f>'[5]Смета  ЭНТ 2014 (ДТР 2013 утв.)'!$D$95/-1000</f>
        <v>12356.594379999999</v>
      </c>
      <c r="C12" s="114" t="s">
        <v>120</v>
      </c>
    </row>
    <row r="13" spans="1:4" ht="158.25" customHeight="1">
      <c r="A13" s="37" t="s">
        <v>149</v>
      </c>
      <c r="B13" s="113">
        <v>0</v>
      </c>
      <c r="C13" s="114" t="s">
        <v>120</v>
      </c>
    </row>
  </sheetData>
  <mergeCells count="8">
    <mergeCell ref="B12:C12"/>
    <mergeCell ref="B13:C13"/>
    <mergeCell ref="A2:D2"/>
    <mergeCell ref="A3:D3"/>
    <mergeCell ref="A4:D4"/>
    <mergeCell ref="B6:C6"/>
    <mergeCell ref="B10:C10"/>
    <mergeCell ref="B11:C1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C6"/>
  <sheetViews>
    <sheetView workbookViewId="0">
      <selection activeCell="B6" sqref="B6:C6"/>
    </sheetView>
  </sheetViews>
  <sheetFormatPr defaultRowHeight="15"/>
  <cols>
    <col min="1" max="1" width="55.85546875" customWidth="1"/>
    <col min="2" max="3" width="19.85546875" customWidth="1"/>
  </cols>
  <sheetData>
    <row r="1" spans="1:3" s="15" customFormat="1" ht="61.5" customHeight="1">
      <c r="A1" s="54" t="s">
        <v>53</v>
      </c>
      <c r="B1" s="54"/>
      <c r="C1" s="19"/>
    </row>
    <row r="2" spans="1:3" ht="44.25" customHeight="1">
      <c r="A2" s="16" t="s">
        <v>54</v>
      </c>
      <c r="B2" s="55" t="str">
        <f>[3]ХВ1.1.!D7</f>
        <v>Департамент тарифного регулирования и государственного заказа Томской области</v>
      </c>
      <c r="C2" s="55"/>
    </row>
    <row r="3" spans="1:3" ht="31.5">
      <c r="A3" s="16" t="s">
        <v>55</v>
      </c>
      <c r="B3" s="55" t="str">
        <f>[6]ВО1.1.!D8</f>
        <v>приказ  №–43/508 от 30.11.2012г.</v>
      </c>
      <c r="C3" s="55"/>
    </row>
    <row r="4" spans="1:3" ht="15.75">
      <c r="A4" s="16" t="s">
        <v>56</v>
      </c>
      <c r="B4" s="20" t="str">
        <f>CONCATENATE([6]ВО1.1.!D12," руб./м3")</f>
        <v>174,7 руб./м3</v>
      </c>
      <c r="C4" s="20" t="str">
        <f>CONCATENATE([6]ВО1.1.!E12," руб./м3")</f>
        <v>190,6 руб./м3</v>
      </c>
    </row>
    <row r="5" spans="1:3" ht="31.5">
      <c r="A5" s="16" t="s">
        <v>57</v>
      </c>
      <c r="B5" s="17" t="str">
        <f>[3]ХВ1.1.!D8</f>
        <v>с 01.01.2013г. по 30.06.2013г.</v>
      </c>
      <c r="C5" s="17" t="s">
        <v>153</v>
      </c>
    </row>
    <row r="6" spans="1:3" ht="31.5">
      <c r="A6" s="16" t="s">
        <v>58</v>
      </c>
      <c r="B6" s="55" t="str">
        <f>[3]ХВ1.1.!D9</f>
        <v>www.rec.tomsk.gov.ru</v>
      </c>
      <c r="C6" s="55"/>
    </row>
  </sheetData>
  <mergeCells count="4">
    <mergeCell ref="A1:B1"/>
    <mergeCell ref="B2:C2"/>
    <mergeCell ref="B3:C3"/>
    <mergeCell ref="B6:C6"/>
  </mergeCells>
  <hyperlinks>
    <hyperlink ref="B6" r:id="rId1" display="www.rec.tomsk.gov.ru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B6"/>
  <sheetViews>
    <sheetView workbookViewId="0">
      <selection activeCell="A28" sqref="A28"/>
    </sheetView>
  </sheetViews>
  <sheetFormatPr defaultRowHeight="15"/>
  <cols>
    <col min="1" max="1" width="52.5703125" customWidth="1"/>
    <col min="2" max="2" width="33.28515625" customWidth="1"/>
  </cols>
  <sheetData>
    <row r="1" spans="1:2" ht="54" customHeight="1">
      <c r="A1" s="56" t="s">
        <v>59</v>
      </c>
      <c r="B1" s="56"/>
    </row>
    <row r="2" spans="1:2" ht="47.25">
      <c r="A2" s="16" t="s">
        <v>60</v>
      </c>
      <c r="B2" s="20" t="s">
        <v>25</v>
      </c>
    </row>
    <row r="3" spans="1:2" ht="31.5">
      <c r="A3" s="16" t="s">
        <v>61</v>
      </c>
      <c r="B3" s="20" t="s">
        <v>25</v>
      </c>
    </row>
    <row r="4" spans="1:2" ht="31.5">
      <c r="A4" s="16" t="s">
        <v>62</v>
      </c>
      <c r="B4" s="20" t="s">
        <v>25</v>
      </c>
    </row>
    <row r="5" spans="1:2" ht="31.5">
      <c r="A5" s="16" t="s">
        <v>63</v>
      </c>
      <c r="B5" s="20" t="s">
        <v>25</v>
      </c>
    </row>
    <row r="6" spans="1:2" ht="47.25">
      <c r="A6" s="16" t="s">
        <v>64</v>
      </c>
      <c r="B6" s="20" t="s">
        <v>25</v>
      </c>
    </row>
  </sheetData>
  <mergeCells count="1">
    <mergeCell ref="A1:B1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B7"/>
  <sheetViews>
    <sheetView workbookViewId="0">
      <selection activeCell="B8" sqref="B8"/>
    </sheetView>
  </sheetViews>
  <sheetFormatPr defaultRowHeight="15"/>
  <cols>
    <col min="1" max="1" width="58.85546875" customWidth="1"/>
    <col min="2" max="2" width="32.42578125" customWidth="1"/>
  </cols>
  <sheetData>
    <row r="1" spans="1:2" ht="39.75" customHeight="1">
      <c r="A1" s="57" t="s">
        <v>65</v>
      </c>
      <c r="B1" s="57"/>
    </row>
    <row r="2" spans="1:2" ht="22.5" customHeight="1">
      <c r="A2" s="56"/>
      <c r="B2" s="56"/>
    </row>
    <row r="3" spans="1:2" ht="63">
      <c r="A3" s="16" t="s">
        <v>66</v>
      </c>
      <c r="B3" s="20" t="s">
        <v>25</v>
      </c>
    </row>
    <row r="4" spans="1:2" ht="47.25">
      <c r="A4" s="16" t="s">
        <v>67</v>
      </c>
      <c r="B4" s="20" t="s">
        <v>25</v>
      </c>
    </row>
    <row r="5" spans="1:2" ht="31.5">
      <c r="A5" s="16" t="s">
        <v>68</v>
      </c>
      <c r="B5" s="20" t="s">
        <v>25</v>
      </c>
    </row>
    <row r="6" spans="1:2" ht="31.5">
      <c r="A6" s="16" t="s">
        <v>69</v>
      </c>
      <c r="B6" s="20" t="s">
        <v>25</v>
      </c>
    </row>
    <row r="7" spans="1:2" ht="47.25">
      <c r="A7" s="16" t="s">
        <v>70</v>
      </c>
      <c r="B7" s="20" t="s">
        <v>25</v>
      </c>
    </row>
  </sheetData>
  <mergeCells count="2">
    <mergeCell ref="A1:B1"/>
    <mergeCell ref="A2:B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dimension ref="A2:C32"/>
  <sheetViews>
    <sheetView topLeftCell="A16" workbookViewId="0">
      <selection activeCell="A33" sqref="A33"/>
    </sheetView>
  </sheetViews>
  <sheetFormatPr defaultRowHeight="15.75"/>
  <cols>
    <col min="1" max="1" width="62.5703125" style="23" customWidth="1"/>
    <col min="2" max="2" width="35.7109375" style="23" customWidth="1"/>
    <col min="3" max="3" width="27.42578125" style="23" customWidth="1"/>
    <col min="4" max="16384" width="9.140625" style="23"/>
  </cols>
  <sheetData>
    <row r="2" spans="1:3" s="21" customFormat="1" ht="16.5">
      <c r="A2" s="58" t="s">
        <v>71</v>
      </c>
      <c r="B2" s="58"/>
    </row>
    <row r="3" spans="1:3" s="21" customFormat="1" ht="16.5">
      <c r="A3" s="58" t="s">
        <v>72</v>
      </c>
      <c r="B3" s="58"/>
    </row>
    <row r="4" spans="1:3" ht="16.5" thickBot="1">
      <c r="A4" s="22"/>
      <c r="B4" s="22"/>
    </row>
    <row r="5" spans="1:3" ht="17.25" thickTop="1" thickBot="1">
      <c r="A5" s="8" t="s">
        <v>14</v>
      </c>
      <c r="B5" s="2">
        <f>'[9]ф 3.5.'!$B$5</f>
        <v>53566.803100000005</v>
      </c>
    </row>
    <row r="6" spans="1:3" ht="30">
      <c r="A6" s="9" t="s">
        <v>15</v>
      </c>
      <c r="B6" s="3">
        <f>([7]TDSheet!$J$645+[7]TDSheet!$J$648)/1000</f>
        <v>57402.883841943818</v>
      </c>
      <c r="C6" s="26"/>
    </row>
    <row r="7" spans="1:3" ht="30">
      <c r="A7" s="10" t="s">
        <v>2</v>
      </c>
      <c r="B7" s="4">
        <f>0</f>
        <v>0</v>
      </c>
      <c r="C7" s="26"/>
    </row>
    <row r="8" spans="1:3" ht="45">
      <c r="A8" s="10" t="s">
        <v>3</v>
      </c>
      <c r="B8" s="4">
        <f>([7]TDSheet!$J$63+[7]TDSheet!$J$372)/1000</f>
        <v>4442.3944000000001</v>
      </c>
    </row>
    <row r="9" spans="1:3">
      <c r="A9" s="10" t="s">
        <v>4</v>
      </c>
      <c r="B9" s="4">
        <f>[8]Свод!$Q$84/[8]Свод!$Q$85</f>
        <v>3.2027446492736238</v>
      </c>
    </row>
    <row r="10" spans="1:3">
      <c r="A10" s="10" t="s">
        <v>27</v>
      </c>
      <c r="B10" s="4">
        <f>B8/B9</f>
        <v>1387.0585658483658</v>
      </c>
    </row>
    <row r="11" spans="1:3" ht="30">
      <c r="A11" s="10" t="s">
        <v>5</v>
      </c>
      <c r="B11" s="4">
        <f>[7]TDSheet!$J$26/1000</f>
        <v>391.66946999999999</v>
      </c>
    </row>
    <row r="12" spans="1:3" ht="30">
      <c r="A12" s="10" t="s">
        <v>6</v>
      </c>
      <c r="B12" s="4">
        <f>SUM([7]TDSheet!$J$78)/1000</f>
        <v>16356.83375</v>
      </c>
    </row>
    <row r="13" spans="1:3" ht="30">
      <c r="A13" s="10" t="s">
        <v>7</v>
      </c>
      <c r="B13" s="4">
        <f>SUM([7]TDSheet!$J$12,[7]TDSheet!$J$279,[7]TDSheet!$J$334,[7]TDSheet!$J$458,[7]TDSheet!$J$484,[7]TDSheet!$J$617)/1000</f>
        <v>9264.3875100000023</v>
      </c>
    </row>
    <row r="14" spans="1:3">
      <c r="A14" s="10" t="s">
        <v>8</v>
      </c>
      <c r="B14" s="4">
        <f>B6-B7-B8-B11-B12-B13-B16-B18-B19</f>
        <v>15639.238718128239</v>
      </c>
    </row>
    <row r="15" spans="1:3">
      <c r="A15" s="10" t="s">
        <v>9</v>
      </c>
      <c r="B15" s="4">
        <f>SUM([7]TDSheet!$J$376,[7]TDSheet!$J$530)/1000</f>
        <v>8402.1102899999987</v>
      </c>
    </row>
    <row r="16" spans="1:3">
      <c r="A16" s="10" t="s">
        <v>10</v>
      </c>
      <c r="B16" s="4">
        <f>[7]TDSheet!$J$648</f>
        <v>4640.2219438155817</v>
      </c>
    </row>
    <row r="17" spans="1:2">
      <c r="A17" s="10" t="s">
        <v>9</v>
      </c>
      <c r="B17" s="4">
        <f>[10]Свод!$Q$709*[7]TDSheet!$J$646</f>
        <v>2592.9616160873975</v>
      </c>
    </row>
    <row r="18" spans="1:2" ht="30">
      <c r="A18" s="10" t="s">
        <v>11</v>
      </c>
      <c r="B18" s="4">
        <f>SUM([7]TDSheet!$J$128,[7]TDSheet!$J$424,[7]TDSheet!$J$580)/1000</f>
        <v>6668.1380500000005</v>
      </c>
    </row>
    <row r="19" spans="1:2" ht="45.75" thickBot="1">
      <c r="A19" s="11" t="s">
        <v>73</v>
      </c>
      <c r="B19" s="5">
        <f>0</f>
        <v>0</v>
      </c>
    </row>
    <row r="20" spans="1:2" ht="16.5" thickBot="1">
      <c r="A20" s="12" t="s">
        <v>16</v>
      </c>
      <c r="B20" s="6">
        <f>B5-B6</f>
        <v>-3836.0807419438133</v>
      </c>
    </row>
    <row r="21" spans="1:2" ht="31.5" thickTop="1" thickBot="1">
      <c r="A21" s="8" t="s">
        <v>17</v>
      </c>
      <c r="B21" s="7">
        <f>B20</f>
        <v>-3836.0807419438133</v>
      </c>
    </row>
    <row r="22" spans="1:2" ht="61.5" thickTop="1" thickBot="1">
      <c r="A22" s="29" t="s">
        <v>1</v>
      </c>
      <c r="B22" s="27">
        <v>0</v>
      </c>
    </row>
    <row r="23" spans="1:2" ht="31.5" thickTop="1" thickBot="1">
      <c r="A23" s="28" t="s">
        <v>18</v>
      </c>
      <c r="B23" s="7">
        <v>0</v>
      </c>
    </row>
    <row r="24" spans="1:2" ht="17.25" thickTop="1" thickBot="1">
      <c r="A24" s="13" t="s">
        <v>0</v>
      </c>
      <c r="B24" s="7">
        <v>0</v>
      </c>
    </row>
    <row r="25" spans="1:2" ht="61.5" thickTop="1" thickBot="1">
      <c r="A25" s="1" t="s">
        <v>74</v>
      </c>
      <c r="B25" s="14" t="s">
        <v>28</v>
      </c>
    </row>
    <row r="26" spans="1:2" ht="31.5" thickTop="1" thickBot="1">
      <c r="A26" s="1" t="s">
        <v>19</v>
      </c>
      <c r="B26" s="7">
        <f>'[11]2013 год'!$AN$21/1000-'[11]2013 год'!$Y$21/1000</f>
        <v>311.62810000000002</v>
      </c>
    </row>
    <row r="27" spans="1:2" ht="46.5" thickTop="1" thickBot="1">
      <c r="A27" s="1" t="s">
        <v>20</v>
      </c>
      <c r="B27" s="7">
        <f>0</f>
        <v>0</v>
      </c>
    </row>
    <row r="28" spans="1:2" ht="31.5" thickTop="1" thickBot="1">
      <c r="A28" s="1" t="s">
        <v>21</v>
      </c>
      <c r="B28" s="7">
        <f>'[11]2013 год'!$AN$20/1000-'[11]2013 год'!$Y$20/1000</f>
        <v>375.77240000000006</v>
      </c>
    </row>
    <row r="29" spans="1:2" ht="31.5" thickTop="1" thickBot="1">
      <c r="A29" s="1" t="s">
        <v>22</v>
      </c>
      <c r="B29" s="7">
        <f>'[12]ф 3.5. томск'!B29</f>
        <v>11.675899999999999</v>
      </c>
    </row>
    <row r="30" spans="1:2" ht="17.25" thickTop="1" thickBot="1">
      <c r="A30" s="1" t="s">
        <v>23</v>
      </c>
      <c r="B30" s="7">
        <f>'[12]ф 3.5. томск'!B30</f>
        <v>5</v>
      </c>
    </row>
    <row r="31" spans="1:2" ht="31.5" thickTop="1" thickBot="1">
      <c r="A31" s="1" t="s">
        <v>24</v>
      </c>
      <c r="B31" s="7">
        <f>'[13]ф 3.5.'!$B$31</f>
        <v>46.242499999999993</v>
      </c>
    </row>
    <row r="32" spans="1:2" ht="16.5" thickTop="1"/>
  </sheetData>
  <mergeCells count="2">
    <mergeCell ref="A2:B2"/>
    <mergeCell ref="A3:B3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dimension ref="A1:B24"/>
  <sheetViews>
    <sheetView workbookViewId="0">
      <selection activeCell="B6" sqref="B6"/>
    </sheetView>
  </sheetViews>
  <sheetFormatPr defaultRowHeight="15.75"/>
  <cols>
    <col min="1" max="1" width="48.28515625" style="23" customWidth="1"/>
    <col min="2" max="2" width="35.7109375" style="23" customWidth="1"/>
    <col min="3" max="16384" width="9.140625" style="23"/>
  </cols>
  <sheetData>
    <row r="1" spans="1:2" ht="3" customHeight="1"/>
    <row r="2" spans="1:2" s="21" customFormat="1" ht="16.5" customHeight="1">
      <c r="A2" s="59" t="s">
        <v>75</v>
      </c>
      <c r="B2" s="59"/>
    </row>
    <row r="3" spans="1:2" s="21" customFormat="1" ht="16.5">
      <c r="A3" s="59" t="s">
        <v>76</v>
      </c>
      <c r="B3" s="59"/>
    </row>
    <row r="4" spans="1:2" ht="16.5" customHeight="1">
      <c r="A4" s="59" t="s">
        <v>77</v>
      </c>
      <c r="B4" s="59"/>
    </row>
    <row r="5" spans="1:2" ht="16.5">
      <c r="A5" s="30"/>
      <c r="B5" s="30"/>
    </row>
    <row r="6" spans="1:2" ht="47.25">
      <c r="A6" s="24" t="s">
        <v>78</v>
      </c>
      <c r="B6" s="25" t="str">
        <f>'[14]ф 3.6.'!B6</f>
        <v>-</v>
      </c>
    </row>
    <row r="7" spans="1:2" ht="47.25">
      <c r="A7" s="24" t="s">
        <v>79</v>
      </c>
      <c r="B7" s="25">
        <f>'[14]ф 3.6.'!B7</f>
        <v>64</v>
      </c>
    </row>
    <row r="8" spans="1:2">
      <c r="A8" s="24" t="s">
        <v>80</v>
      </c>
      <c r="B8" s="25">
        <f>'[14]ф 3.6.'!B8</f>
        <v>48</v>
      </c>
    </row>
    <row r="9" spans="1:2">
      <c r="A9" s="24" t="s">
        <v>81</v>
      </c>
      <c r="B9" s="25">
        <f>'[14]ф 3.6.'!B9</f>
        <v>48</v>
      </c>
    </row>
    <row r="10" spans="1:2">
      <c r="A10" s="24" t="s">
        <v>82</v>
      </c>
      <c r="B10" s="25">
        <f>'[14]ф 3.6.'!B10</f>
        <v>48</v>
      </c>
    </row>
    <row r="11" spans="1:2">
      <c r="A11" s="24" t="s">
        <v>83</v>
      </c>
      <c r="B11" s="25">
        <f>'[14]ф 3.6.'!B11</f>
        <v>48</v>
      </c>
    </row>
    <row r="12" spans="1:2">
      <c r="A12" s="24" t="s">
        <v>84</v>
      </c>
      <c r="B12" s="25">
        <f>'[14]ф 3.6.'!B12</f>
        <v>48</v>
      </c>
    </row>
    <row r="13" spans="1:2">
      <c r="A13" s="24" t="s">
        <v>85</v>
      </c>
      <c r="B13" s="25">
        <f>'[14]ф 3.6.'!B13</f>
        <v>48</v>
      </c>
    </row>
    <row r="14" spans="1:2">
      <c r="A14" s="24" t="s">
        <v>86</v>
      </c>
      <c r="B14" s="25">
        <f>'[14]ф 3.6.'!B14</f>
        <v>16</v>
      </c>
    </row>
    <row r="15" spans="1:2" ht="94.5">
      <c r="A15" s="24" t="s">
        <v>87</v>
      </c>
      <c r="B15" s="25">
        <f>'[14]ф 3.6.'!B15</f>
        <v>48</v>
      </c>
    </row>
    <row r="16" spans="1:2">
      <c r="A16" s="24" t="s">
        <v>80</v>
      </c>
      <c r="B16" s="25">
        <f>'[14]ф 3.6.'!B16</f>
        <v>1</v>
      </c>
    </row>
    <row r="17" spans="1:2">
      <c r="A17" s="24" t="s">
        <v>81</v>
      </c>
      <c r="B17" s="25">
        <f>'[14]ф 3.6.'!B17</f>
        <v>43</v>
      </c>
    </row>
    <row r="18" spans="1:2">
      <c r="A18" s="24" t="s">
        <v>82</v>
      </c>
      <c r="B18" s="25">
        <f>'[14]ф 3.6.'!B18</f>
        <v>39</v>
      </c>
    </row>
    <row r="19" spans="1:2">
      <c r="A19" s="24" t="s">
        <v>83</v>
      </c>
      <c r="B19" s="25">
        <f>'[14]ф 3.6.'!B19</f>
        <v>30</v>
      </c>
    </row>
    <row r="20" spans="1:2">
      <c r="A20" s="24" t="s">
        <v>84</v>
      </c>
      <c r="B20" s="25">
        <f>'[14]ф 3.6.'!B20</f>
        <v>48</v>
      </c>
    </row>
    <row r="21" spans="1:2">
      <c r="A21" s="24" t="s">
        <v>85</v>
      </c>
      <c r="B21" s="25">
        <f>'[14]ф 3.6.'!B21</f>
        <v>45</v>
      </c>
    </row>
    <row r="22" spans="1:2">
      <c r="A22" s="24" t="s">
        <v>86</v>
      </c>
      <c r="B22" s="25">
        <f>'[14]ф 3.6.'!B22</f>
        <v>0</v>
      </c>
    </row>
    <row r="23" spans="1:2" ht="47.25">
      <c r="A23" s="24" t="s">
        <v>88</v>
      </c>
      <c r="B23" s="25" t="str">
        <f>'[14]ф 3.6.'!B23</f>
        <v>-</v>
      </c>
    </row>
    <row r="24" spans="1:2" ht="31.5">
      <c r="A24" s="24" t="s">
        <v>89</v>
      </c>
      <c r="B24" s="25" t="str">
        <f>'[14]ф 3.6.'!B24</f>
        <v>-</v>
      </c>
    </row>
  </sheetData>
  <mergeCells count="3">
    <mergeCell ref="A2:B2"/>
    <mergeCell ref="A3:B3"/>
    <mergeCell ref="A4:B4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dimension ref="A1:CS33"/>
  <sheetViews>
    <sheetView topLeftCell="A16" workbookViewId="0">
      <selection activeCell="BF6" sqref="BF6:CS6"/>
    </sheetView>
  </sheetViews>
  <sheetFormatPr defaultColWidth="0.85546875" defaultRowHeight="15.75"/>
  <cols>
    <col min="1" max="96" width="0.85546875" style="32"/>
    <col min="97" max="97" width="11.5703125" style="32" customWidth="1"/>
    <col min="98" max="16384" width="0.85546875" style="32"/>
  </cols>
  <sheetData>
    <row r="1" spans="1:97" s="31" customFormat="1" ht="16.5">
      <c r="B1" s="58" t="s">
        <v>90</v>
      </c>
      <c r="C1" s="58"/>
      <c r="D1" s="58"/>
      <c r="E1" s="58"/>
      <c r="F1" s="58"/>
      <c r="G1" s="58"/>
      <c r="H1" s="58"/>
      <c r="I1" s="58"/>
      <c r="J1" s="58"/>
      <c r="K1" s="58"/>
      <c r="L1" s="58"/>
      <c r="M1" s="58"/>
      <c r="N1" s="58"/>
      <c r="O1" s="58"/>
      <c r="P1" s="58"/>
      <c r="Q1" s="58"/>
      <c r="R1" s="58"/>
      <c r="S1" s="58"/>
      <c r="T1" s="58"/>
      <c r="U1" s="58"/>
      <c r="V1" s="58"/>
      <c r="W1" s="58"/>
      <c r="X1" s="58"/>
      <c r="Y1" s="58"/>
      <c r="Z1" s="58"/>
      <c r="AA1" s="58"/>
      <c r="AB1" s="58"/>
      <c r="AC1" s="58"/>
      <c r="AD1" s="58"/>
      <c r="AE1" s="58"/>
      <c r="AF1" s="58"/>
      <c r="AG1" s="58"/>
      <c r="AH1" s="58"/>
      <c r="AI1" s="58"/>
      <c r="AJ1" s="58"/>
      <c r="AK1" s="58"/>
      <c r="AL1" s="58"/>
      <c r="AM1" s="58"/>
      <c r="AN1" s="58"/>
      <c r="AO1" s="58"/>
      <c r="AP1" s="58"/>
      <c r="AQ1" s="58"/>
      <c r="AR1" s="58"/>
      <c r="AS1" s="58"/>
      <c r="AT1" s="58"/>
      <c r="AU1" s="58"/>
      <c r="AV1" s="58"/>
      <c r="AW1" s="58"/>
      <c r="AX1" s="58"/>
      <c r="AY1" s="58"/>
      <c r="AZ1" s="58"/>
      <c r="BA1" s="58"/>
      <c r="BB1" s="58"/>
      <c r="BC1" s="58"/>
      <c r="BD1" s="58"/>
      <c r="BE1" s="58"/>
      <c r="BF1" s="58"/>
      <c r="BG1" s="58"/>
      <c r="BH1" s="58"/>
      <c r="BI1" s="58"/>
      <c r="BJ1" s="58"/>
      <c r="BK1" s="58"/>
      <c r="BL1" s="58"/>
      <c r="BM1" s="58"/>
      <c r="BN1" s="58"/>
      <c r="BO1" s="58"/>
      <c r="BP1" s="58"/>
      <c r="BQ1" s="58"/>
      <c r="BR1" s="58"/>
      <c r="BS1" s="58"/>
      <c r="BT1" s="58"/>
      <c r="BU1" s="58"/>
      <c r="BV1" s="58"/>
      <c r="BW1" s="58"/>
      <c r="BX1" s="58"/>
      <c r="BY1" s="58"/>
      <c r="BZ1" s="58"/>
      <c r="CA1" s="58"/>
      <c r="CB1" s="58"/>
      <c r="CC1" s="58"/>
      <c r="CD1" s="58"/>
      <c r="CE1" s="58"/>
      <c r="CF1" s="58"/>
      <c r="CG1" s="58"/>
      <c r="CH1" s="58"/>
      <c r="CI1" s="58"/>
      <c r="CJ1" s="58"/>
      <c r="CK1" s="58"/>
      <c r="CL1" s="58"/>
      <c r="CM1" s="58"/>
      <c r="CN1" s="58"/>
      <c r="CO1" s="58"/>
      <c r="CP1" s="58"/>
      <c r="CQ1" s="58"/>
      <c r="CR1" s="58"/>
      <c r="CS1" s="21"/>
    </row>
    <row r="2" spans="1:97" s="31" customFormat="1" ht="16.5">
      <c r="B2" s="58" t="s">
        <v>91</v>
      </c>
      <c r="C2" s="58"/>
      <c r="D2" s="58"/>
      <c r="E2" s="58"/>
      <c r="F2" s="58"/>
      <c r="G2" s="58"/>
      <c r="H2" s="58"/>
      <c r="I2" s="58"/>
      <c r="J2" s="58"/>
      <c r="K2" s="58"/>
      <c r="L2" s="58"/>
      <c r="M2" s="58"/>
      <c r="N2" s="58"/>
      <c r="O2" s="58"/>
      <c r="P2" s="58"/>
      <c r="Q2" s="58"/>
      <c r="R2" s="58"/>
      <c r="S2" s="58"/>
      <c r="T2" s="58"/>
      <c r="U2" s="58"/>
      <c r="V2" s="58"/>
      <c r="W2" s="58"/>
      <c r="X2" s="58"/>
      <c r="Y2" s="58"/>
      <c r="Z2" s="58"/>
      <c r="AA2" s="58"/>
      <c r="AB2" s="58"/>
      <c r="AC2" s="58"/>
      <c r="AD2" s="58"/>
      <c r="AE2" s="58"/>
      <c r="AF2" s="58"/>
      <c r="AG2" s="58"/>
      <c r="AH2" s="58"/>
      <c r="AI2" s="58"/>
      <c r="AJ2" s="58"/>
      <c r="AK2" s="58"/>
      <c r="AL2" s="58"/>
      <c r="AM2" s="58"/>
      <c r="AN2" s="58"/>
      <c r="AO2" s="58"/>
      <c r="AP2" s="58"/>
      <c r="AQ2" s="58"/>
      <c r="AR2" s="58"/>
      <c r="AS2" s="58"/>
      <c r="AT2" s="58"/>
      <c r="AU2" s="58"/>
      <c r="AV2" s="58"/>
      <c r="AW2" s="58"/>
      <c r="AX2" s="58"/>
      <c r="AY2" s="58"/>
      <c r="AZ2" s="58"/>
      <c r="BA2" s="58"/>
      <c r="BB2" s="58"/>
      <c r="BC2" s="58"/>
      <c r="BD2" s="58"/>
      <c r="BE2" s="58"/>
      <c r="BF2" s="58"/>
      <c r="BG2" s="58"/>
      <c r="BH2" s="58"/>
      <c r="BI2" s="58"/>
      <c r="BJ2" s="58"/>
      <c r="BK2" s="58"/>
      <c r="BL2" s="58"/>
      <c r="BM2" s="58"/>
      <c r="BN2" s="58"/>
      <c r="BO2" s="58"/>
      <c r="BP2" s="58"/>
      <c r="BQ2" s="58"/>
      <c r="BR2" s="58"/>
      <c r="BS2" s="58"/>
      <c r="BT2" s="58"/>
      <c r="BU2" s="58"/>
      <c r="BV2" s="58"/>
      <c r="BW2" s="58"/>
      <c r="BX2" s="58"/>
      <c r="BY2" s="58"/>
      <c r="BZ2" s="58"/>
      <c r="CA2" s="58"/>
      <c r="CB2" s="58"/>
      <c r="CC2" s="58"/>
      <c r="CD2" s="58"/>
      <c r="CE2" s="58"/>
      <c r="CF2" s="58"/>
      <c r="CG2" s="58"/>
      <c r="CH2" s="58"/>
      <c r="CI2" s="58"/>
      <c r="CJ2" s="58"/>
      <c r="CK2" s="58"/>
      <c r="CL2" s="58"/>
      <c r="CM2" s="58"/>
      <c r="CN2" s="58"/>
      <c r="CO2" s="58"/>
      <c r="CP2" s="58"/>
      <c r="CQ2" s="58"/>
      <c r="CR2" s="58"/>
      <c r="CS2" s="21"/>
    </row>
    <row r="3" spans="1:97">
      <c r="A3" s="23"/>
      <c r="B3" s="23"/>
      <c r="C3" s="23"/>
      <c r="D3" s="23"/>
      <c r="E3" s="23"/>
      <c r="F3" s="23"/>
      <c r="G3" s="23"/>
      <c r="H3" s="23"/>
      <c r="I3" s="23"/>
      <c r="J3" s="23"/>
      <c r="K3" s="23"/>
      <c r="L3" s="23"/>
      <c r="M3" s="23"/>
      <c r="N3" s="23"/>
      <c r="O3" s="23"/>
      <c r="P3" s="23"/>
      <c r="Q3" s="23"/>
      <c r="R3" s="23"/>
      <c r="S3" s="23"/>
      <c r="T3" s="23"/>
      <c r="U3" s="23"/>
      <c r="V3" s="23"/>
      <c r="W3" s="23"/>
      <c r="X3" s="23"/>
      <c r="Y3" s="23"/>
      <c r="Z3" s="23"/>
      <c r="AA3" s="23"/>
      <c r="AB3" s="23"/>
      <c r="AC3" s="23"/>
      <c r="AD3" s="23"/>
      <c r="AE3" s="23"/>
      <c r="AF3" s="23"/>
      <c r="AG3" s="23"/>
      <c r="AH3" s="23"/>
      <c r="AI3" s="23"/>
      <c r="AJ3" s="23"/>
      <c r="AK3" s="23"/>
      <c r="AL3" s="23"/>
      <c r="AM3" s="23"/>
      <c r="AN3" s="23"/>
      <c r="AO3" s="23"/>
      <c r="AP3" s="23"/>
      <c r="AQ3" s="23"/>
      <c r="AR3" s="23"/>
      <c r="AS3" s="23"/>
      <c r="AT3" s="23"/>
      <c r="AU3" s="23"/>
      <c r="AV3" s="23"/>
      <c r="AW3" s="23"/>
      <c r="AX3" s="23"/>
      <c r="AY3" s="23"/>
      <c r="AZ3" s="23"/>
      <c r="BA3" s="23"/>
      <c r="BB3" s="23"/>
      <c r="BC3" s="23"/>
      <c r="BD3" s="23"/>
      <c r="BE3" s="23"/>
      <c r="BF3" s="23"/>
      <c r="BG3" s="23"/>
      <c r="BH3" s="23"/>
      <c r="BI3" s="23"/>
      <c r="BJ3" s="23"/>
      <c r="BK3" s="23"/>
      <c r="BL3" s="23"/>
      <c r="BM3" s="23"/>
      <c r="BN3" s="23"/>
      <c r="BO3" s="23"/>
      <c r="BP3" s="23"/>
      <c r="BQ3" s="23"/>
      <c r="BR3" s="23"/>
      <c r="BS3" s="23"/>
      <c r="BT3" s="23"/>
      <c r="BU3" s="23"/>
      <c r="BV3" s="23"/>
      <c r="BW3" s="23"/>
      <c r="BX3" s="23"/>
      <c r="BY3" s="23"/>
      <c r="BZ3" s="23"/>
      <c r="CA3" s="23"/>
      <c r="CB3" s="23"/>
      <c r="CC3" s="23"/>
      <c r="CD3" s="23"/>
      <c r="CE3" s="23"/>
      <c r="CF3" s="23"/>
      <c r="CG3" s="23"/>
      <c r="CH3" s="23"/>
      <c r="CI3" s="23"/>
      <c r="CJ3" s="23"/>
      <c r="CK3" s="23"/>
      <c r="CL3" s="23"/>
      <c r="CM3" s="23"/>
      <c r="CN3" s="23"/>
      <c r="CO3" s="23"/>
      <c r="CP3" s="23"/>
      <c r="CQ3" s="23"/>
      <c r="CR3" s="23"/>
      <c r="CS3" s="23"/>
    </row>
    <row r="4" spans="1:97" ht="15.75" customHeight="1">
      <c r="A4" s="60" t="s">
        <v>92</v>
      </c>
      <c r="B4" s="61"/>
      <c r="C4" s="61"/>
      <c r="D4" s="61"/>
      <c r="E4" s="61"/>
      <c r="F4" s="61"/>
      <c r="G4" s="61"/>
      <c r="H4" s="61"/>
      <c r="I4" s="61"/>
      <c r="J4" s="61"/>
      <c r="K4" s="61"/>
      <c r="L4" s="61"/>
      <c r="M4" s="61"/>
      <c r="N4" s="61"/>
      <c r="O4" s="61"/>
      <c r="P4" s="61"/>
      <c r="Q4" s="61"/>
      <c r="R4" s="61"/>
      <c r="S4" s="61"/>
      <c r="T4" s="61"/>
      <c r="U4" s="61"/>
      <c r="V4" s="61"/>
      <c r="W4" s="61"/>
      <c r="X4" s="61"/>
      <c r="Y4" s="61"/>
      <c r="Z4" s="61"/>
      <c r="AA4" s="61"/>
      <c r="AB4" s="61"/>
      <c r="AC4" s="61"/>
      <c r="AD4" s="61"/>
      <c r="AE4" s="61"/>
      <c r="AF4" s="61"/>
      <c r="AG4" s="61"/>
      <c r="AH4" s="61"/>
      <c r="AI4" s="61"/>
      <c r="AJ4" s="61"/>
      <c r="AK4" s="61"/>
      <c r="AL4" s="61"/>
      <c r="AM4" s="61"/>
      <c r="AN4" s="61"/>
      <c r="AO4" s="61"/>
      <c r="AP4" s="61"/>
      <c r="AQ4" s="61"/>
      <c r="AR4" s="61"/>
      <c r="AS4" s="61"/>
      <c r="AT4" s="61"/>
      <c r="AU4" s="61"/>
      <c r="AV4" s="61"/>
      <c r="AW4" s="61"/>
      <c r="AX4" s="61"/>
      <c r="AY4" s="61"/>
      <c r="AZ4" s="61"/>
      <c r="BA4" s="61"/>
      <c r="BB4" s="61"/>
      <c r="BC4" s="61"/>
      <c r="BD4" s="61"/>
      <c r="BE4" s="62"/>
      <c r="BF4" s="63"/>
      <c r="BG4" s="63"/>
      <c r="BH4" s="63"/>
      <c r="BI4" s="63"/>
      <c r="BJ4" s="63"/>
      <c r="BK4" s="63"/>
      <c r="BL4" s="63"/>
      <c r="BM4" s="63"/>
      <c r="BN4" s="63"/>
      <c r="BO4" s="63"/>
      <c r="BP4" s="63"/>
      <c r="BQ4" s="63"/>
      <c r="BR4" s="63"/>
      <c r="BS4" s="63"/>
      <c r="BT4" s="63"/>
      <c r="BU4" s="63"/>
      <c r="BV4" s="63"/>
      <c r="BW4" s="63"/>
      <c r="BX4" s="63"/>
      <c r="BY4" s="63"/>
      <c r="BZ4" s="63"/>
      <c r="CA4" s="63"/>
      <c r="CB4" s="63"/>
      <c r="CC4" s="63"/>
      <c r="CD4" s="63"/>
      <c r="CE4" s="63"/>
      <c r="CF4" s="63"/>
      <c r="CG4" s="63"/>
      <c r="CH4" s="63"/>
      <c r="CI4" s="63"/>
      <c r="CJ4" s="63"/>
      <c r="CK4" s="63"/>
      <c r="CL4" s="63"/>
      <c r="CM4" s="63"/>
      <c r="CN4" s="63"/>
      <c r="CO4" s="63"/>
      <c r="CP4" s="63"/>
      <c r="CQ4" s="63"/>
      <c r="CR4" s="63"/>
      <c r="CS4" s="63"/>
    </row>
    <row r="5" spans="1:97" ht="15.75" customHeight="1">
      <c r="A5" s="60" t="s">
        <v>93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61"/>
      <c r="BC5" s="61"/>
      <c r="BD5" s="61"/>
      <c r="BE5" s="62"/>
      <c r="BF5" s="64" t="s">
        <v>151</v>
      </c>
      <c r="BG5" s="65"/>
      <c r="BH5" s="65"/>
      <c r="BI5" s="65"/>
      <c r="BJ5" s="65"/>
      <c r="BK5" s="65"/>
      <c r="BL5" s="65"/>
      <c r="BM5" s="65"/>
      <c r="BN5" s="65"/>
      <c r="BO5" s="65"/>
      <c r="BP5" s="65"/>
      <c r="BQ5" s="65"/>
      <c r="BR5" s="65"/>
      <c r="BS5" s="65"/>
      <c r="BT5" s="65"/>
      <c r="BU5" s="65"/>
      <c r="BV5" s="65"/>
      <c r="BW5" s="65"/>
      <c r="BX5" s="65"/>
      <c r="BY5" s="65"/>
      <c r="BZ5" s="65"/>
      <c r="CA5" s="65"/>
      <c r="CB5" s="65"/>
      <c r="CC5" s="65"/>
      <c r="CD5" s="65"/>
      <c r="CE5" s="65"/>
      <c r="CF5" s="65"/>
      <c r="CG5" s="65"/>
      <c r="CH5" s="65"/>
      <c r="CI5" s="65"/>
      <c r="CJ5" s="65"/>
      <c r="CK5" s="65"/>
      <c r="CL5" s="65"/>
      <c r="CM5" s="65"/>
      <c r="CN5" s="65"/>
      <c r="CO5" s="65"/>
      <c r="CP5" s="65"/>
      <c r="CQ5" s="65"/>
      <c r="CR5" s="65"/>
      <c r="CS5" s="66"/>
    </row>
    <row r="6" spans="1:97" ht="15.75" customHeight="1">
      <c r="A6" s="60" t="s">
        <v>94</v>
      </c>
      <c r="B6" s="61"/>
      <c r="C6" s="61"/>
      <c r="D6" s="61"/>
      <c r="E6" s="61"/>
      <c r="F6" s="61"/>
      <c r="G6" s="61"/>
      <c r="H6" s="61"/>
      <c r="I6" s="61"/>
      <c r="J6" s="61"/>
      <c r="K6" s="61"/>
      <c r="L6" s="61"/>
      <c r="M6" s="61"/>
      <c r="N6" s="61"/>
      <c r="O6" s="61"/>
      <c r="P6" s="61"/>
      <c r="Q6" s="61"/>
      <c r="R6" s="61"/>
      <c r="S6" s="61"/>
      <c r="T6" s="61"/>
      <c r="U6" s="61"/>
      <c r="V6" s="61"/>
      <c r="W6" s="61"/>
      <c r="X6" s="61"/>
      <c r="Y6" s="61"/>
      <c r="Z6" s="61"/>
      <c r="AA6" s="61"/>
      <c r="AB6" s="61"/>
      <c r="AC6" s="61"/>
      <c r="AD6" s="61"/>
      <c r="AE6" s="61"/>
      <c r="AF6" s="61"/>
      <c r="AG6" s="61"/>
      <c r="AH6" s="61"/>
      <c r="AI6" s="61"/>
      <c r="AJ6" s="61"/>
      <c r="AK6" s="61"/>
      <c r="AL6" s="61"/>
      <c r="AM6" s="61"/>
      <c r="AN6" s="61"/>
      <c r="AO6" s="61"/>
      <c r="AP6" s="61"/>
      <c r="AQ6" s="61"/>
      <c r="AR6" s="61"/>
      <c r="AS6" s="61"/>
      <c r="AT6" s="61"/>
      <c r="AU6" s="61"/>
      <c r="AV6" s="61"/>
      <c r="AW6" s="61"/>
      <c r="AX6" s="61"/>
      <c r="AY6" s="61"/>
      <c r="AZ6" s="61"/>
      <c r="BA6" s="61"/>
      <c r="BB6" s="61"/>
      <c r="BC6" s="61"/>
      <c r="BD6" s="61"/>
      <c r="BE6" s="62"/>
      <c r="BF6" s="63"/>
      <c r="BG6" s="63"/>
      <c r="BH6" s="63"/>
      <c r="BI6" s="63"/>
      <c r="BJ6" s="63"/>
      <c r="BK6" s="63"/>
      <c r="BL6" s="63"/>
      <c r="BM6" s="63"/>
      <c r="BN6" s="63"/>
      <c r="BO6" s="63"/>
      <c r="BP6" s="63"/>
      <c r="BQ6" s="63"/>
      <c r="BR6" s="63"/>
      <c r="BS6" s="63"/>
      <c r="BT6" s="63"/>
      <c r="BU6" s="63"/>
      <c r="BV6" s="63"/>
      <c r="BW6" s="63"/>
      <c r="BX6" s="63"/>
      <c r="BY6" s="63"/>
      <c r="BZ6" s="63"/>
      <c r="CA6" s="63"/>
      <c r="CB6" s="63"/>
      <c r="CC6" s="63"/>
      <c r="CD6" s="63"/>
      <c r="CE6" s="63"/>
      <c r="CF6" s="63"/>
      <c r="CG6" s="63"/>
      <c r="CH6" s="63"/>
      <c r="CI6" s="63"/>
      <c r="CJ6" s="63"/>
      <c r="CK6" s="63"/>
      <c r="CL6" s="63"/>
      <c r="CM6" s="63"/>
      <c r="CN6" s="63"/>
      <c r="CO6" s="63"/>
      <c r="CP6" s="63"/>
      <c r="CQ6" s="63"/>
      <c r="CR6" s="63"/>
      <c r="CS6" s="63"/>
    </row>
    <row r="7" spans="1:97" ht="47.25" customHeight="1">
      <c r="A7" s="60" t="s">
        <v>95</v>
      </c>
      <c r="B7" s="61"/>
      <c r="C7" s="61"/>
      <c r="D7" s="61"/>
      <c r="E7" s="61"/>
      <c r="F7" s="61"/>
      <c r="G7" s="61"/>
      <c r="H7" s="61"/>
      <c r="I7" s="61"/>
      <c r="J7" s="61"/>
      <c r="K7" s="61"/>
      <c r="L7" s="61"/>
      <c r="M7" s="61"/>
      <c r="N7" s="61"/>
      <c r="O7" s="61"/>
      <c r="P7" s="61"/>
      <c r="Q7" s="61"/>
      <c r="R7" s="61"/>
      <c r="S7" s="61"/>
      <c r="T7" s="61"/>
      <c r="U7" s="61"/>
      <c r="V7" s="61"/>
      <c r="W7" s="61"/>
      <c r="X7" s="61"/>
      <c r="Y7" s="61"/>
      <c r="Z7" s="61"/>
      <c r="AA7" s="61"/>
      <c r="AB7" s="61"/>
      <c r="AC7" s="61"/>
      <c r="AD7" s="61"/>
      <c r="AE7" s="61"/>
      <c r="AF7" s="61"/>
      <c r="AG7" s="61"/>
      <c r="AH7" s="61"/>
      <c r="AI7" s="61"/>
      <c r="AJ7" s="61"/>
      <c r="AK7" s="61"/>
      <c r="AL7" s="61"/>
      <c r="AM7" s="61"/>
      <c r="AN7" s="61"/>
      <c r="AO7" s="61"/>
      <c r="AP7" s="61"/>
      <c r="AQ7" s="61"/>
      <c r="AR7" s="61"/>
      <c r="AS7" s="61"/>
      <c r="AT7" s="61"/>
      <c r="AU7" s="61"/>
      <c r="AV7" s="61"/>
      <c r="AW7" s="61"/>
      <c r="AX7" s="61"/>
      <c r="AY7" s="61"/>
      <c r="AZ7" s="61"/>
      <c r="BA7" s="61"/>
      <c r="BB7" s="61"/>
      <c r="BC7" s="61"/>
      <c r="BD7" s="61"/>
      <c r="BE7" s="62"/>
      <c r="BF7" s="63"/>
      <c r="BG7" s="63"/>
      <c r="BH7" s="63"/>
      <c r="BI7" s="63"/>
      <c r="BJ7" s="63"/>
      <c r="BK7" s="63"/>
      <c r="BL7" s="63"/>
      <c r="BM7" s="63"/>
      <c r="BN7" s="63"/>
      <c r="BO7" s="63"/>
      <c r="BP7" s="63"/>
      <c r="BQ7" s="63"/>
      <c r="BR7" s="63"/>
      <c r="BS7" s="63"/>
      <c r="BT7" s="63"/>
      <c r="BU7" s="63"/>
      <c r="BV7" s="63"/>
      <c r="BW7" s="63"/>
      <c r="BX7" s="63"/>
      <c r="BY7" s="63"/>
      <c r="BZ7" s="63"/>
      <c r="CA7" s="63"/>
      <c r="CB7" s="63"/>
      <c r="CC7" s="63"/>
      <c r="CD7" s="63"/>
      <c r="CE7" s="63"/>
      <c r="CF7" s="63"/>
      <c r="CG7" s="63"/>
      <c r="CH7" s="63"/>
      <c r="CI7" s="63"/>
      <c r="CJ7" s="63"/>
      <c r="CK7" s="63"/>
      <c r="CL7" s="63"/>
      <c r="CM7" s="63"/>
      <c r="CN7" s="63"/>
      <c r="CO7" s="63"/>
      <c r="CP7" s="63"/>
      <c r="CQ7" s="63"/>
      <c r="CR7" s="63"/>
      <c r="CS7" s="63"/>
    </row>
    <row r="8" spans="1:97" ht="31.5" customHeight="1">
      <c r="A8" s="60" t="s">
        <v>96</v>
      </c>
      <c r="B8" s="61"/>
      <c r="C8" s="61"/>
      <c r="D8" s="61"/>
      <c r="E8" s="61"/>
      <c r="F8" s="61"/>
      <c r="G8" s="61"/>
      <c r="H8" s="61"/>
      <c r="I8" s="61"/>
      <c r="J8" s="61"/>
      <c r="K8" s="61"/>
      <c r="L8" s="61"/>
      <c r="M8" s="61"/>
      <c r="N8" s="61"/>
      <c r="O8" s="61"/>
      <c r="P8" s="61"/>
      <c r="Q8" s="61"/>
      <c r="R8" s="61"/>
      <c r="S8" s="61"/>
      <c r="T8" s="61"/>
      <c r="U8" s="61"/>
      <c r="V8" s="61"/>
      <c r="W8" s="61"/>
      <c r="X8" s="61"/>
      <c r="Y8" s="61"/>
      <c r="Z8" s="61"/>
      <c r="AA8" s="61"/>
      <c r="AB8" s="61"/>
      <c r="AC8" s="61"/>
      <c r="AD8" s="61"/>
      <c r="AE8" s="61"/>
      <c r="AF8" s="61"/>
      <c r="AG8" s="61"/>
      <c r="AH8" s="61"/>
      <c r="AI8" s="61"/>
      <c r="AJ8" s="61"/>
      <c r="AK8" s="61"/>
      <c r="AL8" s="61"/>
      <c r="AM8" s="61"/>
      <c r="AN8" s="61"/>
      <c r="AO8" s="61"/>
      <c r="AP8" s="61"/>
      <c r="AQ8" s="61"/>
      <c r="AR8" s="61"/>
      <c r="AS8" s="61"/>
      <c r="AT8" s="61"/>
      <c r="AU8" s="61"/>
      <c r="AV8" s="61"/>
      <c r="AW8" s="61"/>
      <c r="AX8" s="61"/>
      <c r="AY8" s="61"/>
      <c r="AZ8" s="61"/>
      <c r="BA8" s="61"/>
      <c r="BB8" s="61"/>
      <c r="BC8" s="61"/>
      <c r="BD8" s="61"/>
      <c r="BE8" s="62"/>
      <c r="BF8" s="63"/>
      <c r="BG8" s="63"/>
      <c r="BH8" s="63"/>
      <c r="BI8" s="63"/>
      <c r="BJ8" s="63"/>
      <c r="BK8" s="63"/>
      <c r="BL8" s="63"/>
      <c r="BM8" s="63"/>
      <c r="BN8" s="63"/>
      <c r="BO8" s="63"/>
      <c r="BP8" s="63"/>
      <c r="BQ8" s="63"/>
      <c r="BR8" s="63"/>
      <c r="BS8" s="63"/>
      <c r="BT8" s="63"/>
      <c r="BU8" s="63"/>
      <c r="BV8" s="63"/>
      <c r="BW8" s="63"/>
      <c r="BX8" s="63"/>
      <c r="BY8" s="63"/>
      <c r="BZ8" s="63"/>
      <c r="CA8" s="63"/>
      <c r="CB8" s="63"/>
      <c r="CC8" s="63"/>
      <c r="CD8" s="63"/>
      <c r="CE8" s="63"/>
      <c r="CF8" s="63"/>
      <c r="CG8" s="63"/>
      <c r="CH8" s="63"/>
      <c r="CI8" s="63"/>
      <c r="CJ8" s="63"/>
      <c r="CK8" s="63"/>
      <c r="CL8" s="63"/>
      <c r="CM8" s="63"/>
      <c r="CN8" s="63"/>
      <c r="CO8" s="63"/>
      <c r="CP8" s="63"/>
      <c r="CQ8" s="63"/>
      <c r="CR8" s="63"/>
      <c r="CS8" s="63"/>
    </row>
    <row r="9" spans="1:97" ht="31.5" customHeight="1">
      <c r="A9" s="60" t="s">
        <v>97</v>
      </c>
      <c r="B9" s="61"/>
      <c r="C9" s="61"/>
      <c r="D9" s="61"/>
      <c r="E9" s="61"/>
      <c r="F9" s="61"/>
      <c r="G9" s="61"/>
      <c r="H9" s="61"/>
      <c r="I9" s="61"/>
      <c r="J9" s="61"/>
      <c r="K9" s="61"/>
      <c r="L9" s="61"/>
      <c r="M9" s="61"/>
      <c r="N9" s="61"/>
      <c r="O9" s="61"/>
      <c r="P9" s="61"/>
      <c r="Q9" s="61"/>
      <c r="R9" s="61"/>
      <c r="S9" s="61"/>
      <c r="T9" s="61"/>
      <c r="U9" s="61"/>
      <c r="V9" s="61"/>
      <c r="W9" s="61"/>
      <c r="X9" s="61"/>
      <c r="Y9" s="61"/>
      <c r="Z9" s="61"/>
      <c r="AA9" s="61"/>
      <c r="AB9" s="61"/>
      <c r="AC9" s="61"/>
      <c r="AD9" s="61"/>
      <c r="AE9" s="61"/>
      <c r="AF9" s="61"/>
      <c r="AG9" s="61"/>
      <c r="AH9" s="61"/>
      <c r="AI9" s="61"/>
      <c r="AJ9" s="61"/>
      <c r="AK9" s="61"/>
      <c r="AL9" s="61"/>
      <c r="AM9" s="61"/>
      <c r="AN9" s="61"/>
      <c r="AO9" s="61"/>
      <c r="AP9" s="61"/>
      <c r="AQ9" s="61"/>
      <c r="AR9" s="61"/>
      <c r="AS9" s="61"/>
      <c r="AT9" s="61"/>
      <c r="AU9" s="61"/>
      <c r="AV9" s="61"/>
      <c r="AW9" s="61"/>
      <c r="AX9" s="61"/>
      <c r="AY9" s="61"/>
      <c r="AZ9" s="61"/>
      <c r="BA9" s="61"/>
      <c r="BB9" s="61"/>
      <c r="BC9" s="61"/>
      <c r="BD9" s="61"/>
      <c r="BE9" s="62"/>
      <c r="BF9" s="67"/>
      <c r="BG9" s="68"/>
      <c r="BH9" s="68"/>
      <c r="BI9" s="68"/>
      <c r="BJ9" s="68"/>
      <c r="BK9" s="68"/>
      <c r="BL9" s="68"/>
      <c r="BM9" s="68"/>
      <c r="BN9" s="68"/>
      <c r="BO9" s="68"/>
      <c r="BP9" s="68"/>
      <c r="BQ9" s="68"/>
      <c r="BR9" s="68"/>
      <c r="BS9" s="68"/>
      <c r="BT9" s="68"/>
      <c r="BU9" s="68"/>
      <c r="BV9" s="68"/>
      <c r="BW9" s="68"/>
      <c r="BX9" s="68"/>
      <c r="BY9" s="68"/>
      <c r="BZ9" s="68"/>
      <c r="CA9" s="68"/>
      <c r="CB9" s="68"/>
      <c r="CC9" s="68"/>
      <c r="CD9" s="68"/>
      <c r="CE9" s="68"/>
      <c r="CF9" s="68"/>
      <c r="CG9" s="68"/>
      <c r="CH9" s="68"/>
      <c r="CI9" s="68"/>
      <c r="CJ9" s="68"/>
      <c r="CK9" s="68"/>
      <c r="CL9" s="68"/>
      <c r="CM9" s="68"/>
      <c r="CN9" s="68"/>
      <c r="CO9" s="68"/>
      <c r="CP9" s="68"/>
      <c r="CQ9" s="68"/>
      <c r="CR9" s="68"/>
      <c r="CS9" s="69"/>
    </row>
    <row r="11" spans="1:97" s="31" customFormat="1" ht="16.5">
      <c r="A11" s="70" t="s">
        <v>98</v>
      </c>
      <c r="B11" s="70"/>
      <c r="C11" s="70"/>
      <c r="D11" s="70"/>
      <c r="E11" s="70"/>
      <c r="F11" s="70"/>
      <c r="G11" s="70"/>
      <c r="H11" s="70"/>
      <c r="I11" s="70"/>
      <c r="J11" s="70"/>
      <c r="K11" s="70"/>
      <c r="L11" s="70"/>
      <c r="M11" s="70"/>
      <c r="N11" s="70"/>
      <c r="O11" s="70"/>
      <c r="P11" s="70"/>
      <c r="Q11" s="70"/>
      <c r="R11" s="70"/>
      <c r="S11" s="70"/>
      <c r="T11" s="70"/>
      <c r="U11" s="70"/>
      <c r="V11" s="70"/>
      <c r="W11" s="70"/>
      <c r="X11" s="70"/>
      <c r="Y11" s="70"/>
      <c r="Z11" s="70"/>
      <c r="AA11" s="70"/>
      <c r="AB11" s="70"/>
      <c r="AC11" s="70"/>
      <c r="AD11" s="70"/>
      <c r="AE11" s="70"/>
      <c r="AF11" s="70"/>
      <c r="AG11" s="70"/>
      <c r="AH11" s="70"/>
      <c r="AI11" s="70"/>
      <c r="AJ11" s="70"/>
      <c r="AK11" s="70"/>
      <c r="AL11" s="70"/>
      <c r="AM11" s="70"/>
      <c r="AN11" s="70"/>
      <c r="AO11" s="70"/>
      <c r="AP11" s="70"/>
      <c r="AQ11" s="70"/>
      <c r="AR11" s="70"/>
      <c r="AS11" s="70"/>
      <c r="AT11" s="70"/>
      <c r="AU11" s="70"/>
      <c r="AV11" s="70"/>
      <c r="AW11" s="70"/>
      <c r="AX11" s="70"/>
      <c r="AY11" s="70"/>
      <c r="AZ11" s="70"/>
      <c r="BA11" s="70"/>
      <c r="BB11" s="70"/>
      <c r="BC11" s="70"/>
      <c r="BD11" s="70"/>
      <c r="BE11" s="70"/>
      <c r="BF11" s="70"/>
      <c r="BG11" s="70"/>
      <c r="BH11" s="70"/>
      <c r="BI11" s="70"/>
      <c r="BJ11" s="70"/>
      <c r="BK11" s="70"/>
      <c r="BL11" s="70"/>
      <c r="BM11" s="70"/>
      <c r="BN11" s="70"/>
      <c r="BO11" s="70"/>
      <c r="BP11" s="70"/>
      <c r="BQ11" s="70"/>
      <c r="BR11" s="70"/>
      <c r="BS11" s="70"/>
      <c r="BT11" s="70"/>
      <c r="BU11" s="70"/>
      <c r="BV11" s="70"/>
      <c r="BW11" s="70"/>
      <c r="BX11" s="70"/>
      <c r="BY11" s="70"/>
      <c r="BZ11" s="70"/>
      <c r="CA11" s="70"/>
      <c r="CB11" s="70"/>
      <c r="CC11" s="70"/>
      <c r="CD11" s="70"/>
      <c r="CE11" s="70"/>
      <c r="CF11" s="70"/>
      <c r="CG11" s="70"/>
      <c r="CH11" s="70"/>
      <c r="CI11" s="70"/>
      <c r="CJ11" s="70"/>
      <c r="CK11" s="70"/>
      <c r="CL11" s="70"/>
      <c r="CM11" s="70"/>
      <c r="CN11" s="70"/>
      <c r="CO11" s="70"/>
      <c r="CP11" s="70"/>
      <c r="CQ11" s="70"/>
      <c r="CR11" s="70"/>
      <c r="CS11" s="70"/>
    </row>
    <row r="12" spans="1:97" s="31" customFormat="1" ht="16.5">
      <c r="A12" s="70" t="s">
        <v>99</v>
      </c>
      <c r="B12" s="70"/>
      <c r="C12" s="70"/>
      <c r="D12" s="70"/>
      <c r="E12" s="70"/>
      <c r="F12" s="70"/>
      <c r="G12" s="70"/>
      <c r="H12" s="70"/>
      <c r="I12" s="70"/>
      <c r="J12" s="70"/>
      <c r="K12" s="70"/>
      <c r="L12" s="70"/>
      <c r="M12" s="70"/>
      <c r="N12" s="70"/>
      <c r="O12" s="70"/>
      <c r="P12" s="70"/>
      <c r="Q12" s="70"/>
      <c r="R12" s="70"/>
      <c r="S12" s="70"/>
      <c r="T12" s="70"/>
      <c r="U12" s="70"/>
      <c r="V12" s="70"/>
      <c r="W12" s="70"/>
      <c r="X12" s="70"/>
      <c r="Y12" s="70"/>
      <c r="Z12" s="70"/>
      <c r="AA12" s="70"/>
      <c r="AB12" s="70"/>
      <c r="AC12" s="70"/>
      <c r="AD12" s="70"/>
      <c r="AE12" s="70"/>
      <c r="AF12" s="70"/>
      <c r="AG12" s="70"/>
      <c r="AH12" s="70"/>
      <c r="AI12" s="70"/>
      <c r="AJ12" s="70"/>
      <c r="AK12" s="70"/>
      <c r="AL12" s="70"/>
      <c r="AM12" s="70"/>
      <c r="AN12" s="70"/>
      <c r="AO12" s="70"/>
      <c r="AP12" s="70"/>
      <c r="AQ12" s="70"/>
      <c r="AR12" s="70"/>
      <c r="AS12" s="70"/>
      <c r="AT12" s="70"/>
      <c r="AU12" s="70"/>
      <c r="AV12" s="70"/>
      <c r="AW12" s="70"/>
      <c r="AX12" s="70"/>
      <c r="AY12" s="70"/>
      <c r="AZ12" s="70"/>
      <c r="BA12" s="70"/>
      <c r="BB12" s="70"/>
      <c r="BC12" s="70"/>
      <c r="BD12" s="70"/>
      <c r="BE12" s="70"/>
      <c r="BF12" s="70"/>
      <c r="BG12" s="70"/>
      <c r="BH12" s="70"/>
      <c r="BI12" s="70"/>
      <c r="BJ12" s="70"/>
      <c r="BK12" s="70"/>
      <c r="BL12" s="70"/>
      <c r="BM12" s="70"/>
      <c r="BN12" s="70"/>
      <c r="BO12" s="70"/>
      <c r="BP12" s="70"/>
      <c r="BQ12" s="70"/>
      <c r="BR12" s="70"/>
      <c r="BS12" s="70"/>
      <c r="BT12" s="70"/>
      <c r="BU12" s="70"/>
      <c r="BV12" s="70"/>
      <c r="BW12" s="70"/>
      <c r="BX12" s="70"/>
      <c r="BY12" s="70"/>
      <c r="BZ12" s="70"/>
      <c r="CA12" s="70"/>
      <c r="CB12" s="70"/>
      <c r="CC12" s="70"/>
      <c r="CD12" s="70"/>
      <c r="CE12" s="70"/>
      <c r="CF12" s="70"/>
      <c r="CG12" s="70"/>
      <c r="CH12" s="70"/>
      <c r="CI12" s="70"/>
      <c r="CJ12" s="70"/>
      <c r="CK12" s="70"/>
      <c r="CL12" s="70"/>
      <c r="CM12" s="70"/>
      <c r="CN12" s="70"/>
      <c r="CO12" s="70"/>
      <c r="CP12" s="70"/>
      <c r="CQ12" s="70"/>
      <c r="CR12" s="70"/>
      <c r="CS12" s="70"/>
    </row>
    <row r="13" spans="1:97">
      <c r="AS13" s="33"/>
      <c r="AT13" s="33"/>
      <c r="AU13" s="33"/>
      <c r="AV13" s="33"/>
      <c r="AW13" s="33"/>
      <c r="AX13" s="33"/>
      <c r="AY13" s="33"/>
      <c r="AZ13" s="33"/>
      <c r="BA13" s="33"/>
      <c r="BB13" s="33"/>
      <c r="BC13" s="33"/>
      <c r="BD13" s="33"/>
      <c r="BE13" s="33"/>
      <c r="BF13" s="33"/>
      <c r="BG13" s="33"/>
      <c r="BH13" s="33"/>
      <c r="BI13" s="33"/>
      <c r="BJ13" s="33"/>
      <c r="BK13" s="33"/>
      <c r="BL13" s="33"/>
      <c r="BM13" s="33"/>
      <c r="BN13" s="33"/>
      <c r="BO13" s="33"/>
      <c r="BP13" s="33"/>
      <c r="BQ13" s="33"/>
      <c r="BR13" s="33"/>
      <c r="BS13" s="33"/>
      <c r="BT13" s="33"/>
      <c r="BU13" s="33"/>
      <c r="BV13" s="33"/>
      <c r="BW13" s="33"/>
      <c r="BX13" s="33"/>
    </row>
    <row r="14" spans="1:97" ht="31.5" customHeight="1">
      <c r="A14" s="71" t="s">
        <v>13</v>
      </c>
      <c r="B14" s="72"/>
      <c r="C14" s="72"/>
      <c r="D14" s="72"/>
      <c r="E14" s="72"/>
      <c r="F14" s="72"/>
      <c r="G14" s="72"/>
      <c r="H14" s="72"/>
      <c r="I14" s="72"/>
      <c r="J14" s="72"/>
      <c r="K14" s="72"/>
      <c r="L14" s="72"/>
      <c r="M14" s="72"/>
      <c r="N14" s="72"/>
      <c r="O14" s="72"/>
      <c r="P14" s="72"/>
      <c r="Q14" s="72"/>
      <c r="R14" s="72"/>
      <c r="S14" s="72"/>
      <c r="T14" s="72"/>
      <c r="U14" s="72"/>
      <c r="V14" s="72"/>
      <c r="W14" s="72"/>
      <c r="X14" s="72"/>
      <c r="Y14" s="72"/>
      <c r="Z14" s="72"/>
      <c r="AA14" s="72"/>
      <c r="AB14" s="72"/>
      <c r="AC14" s="72"/>
      <c r="AD14" s="72"/>
      <c r="AE14" s="72"/>
      <c r="AF14" s="72"/>
      <c r="AG14" s="72"/>
      <c r="AH14" s="72"/>
      <c r="AI14" s="72"/>
      <c r="AJ14" s="72"/>
      <c r="AK14" s="72"/>
      <c r="AL14" s="72"/>
      <c r="AM14" s="72"/>
      <c r="AN14" s="72"/>
      <c r="AO14" s="72"/>
      <c r="AP14" s="72"/>
      <c r="AQ14" s="73"/>
      <c r="AR14" s="80" t="s">
        <v>100</v>
      </c>
      <c r="AS14" s="81"/>
      <c r="AT14" s="81"/>
      <c r="AU14" s="81"/>
      <c r="AV14" s="81"/>
      <c r="AW14" s="81"/>
      <c r="AX14" s="81"/>
      <c r="AY14" s="81"/>
      <c r="AZ14" s="81"/>
      <c r="BA14" s="81"/>
      <c r="BB14" s="81"/>
      <c r="BC14" s="81"/>
      <c r="BD14" s="81"/>
      <c r="BE14" s="81"/>
      <c r="BF14" s="81"/>
      <c r="BG14" s="81"/>
      <c r="BH14" s="81"/>
      <c r="BI14" s="81"/>
      <c r="BJ14" s="81"/>
      <c r="BK14" s="81"/>
      <c r="BL14" s="81"/>
      <c r="BM14" s="81"/>
      <c r="BN14" s="81"/>
      <c r="BO14" s="81"/>
      <c r="BP14" s="81"/>
      <c r="BQ14" s="81"/>
      <c r="BR14" s="81"/>
      <c r="BS14" s="81"/>
      <c r="BT14" s="81"/>
      <c r="BU14" s="82"/>
      <c r="BV14" s="80" t="s">
        <v>12</v>
      </c>
      <c r="BW14" s="81"/>
      <c r="BX14" s="81"/>
      <c r="BY14" s="81"/>
      <c r="BZ14" s="81"/>
      <c r="CA14" s="81"/>
      <c r="CB14" s="81"/>
      <c r="CC14" s="81"/>
      <c r="CD14" s="81"/>
      <c r="CE14" s="81"/>
      <c r="CF14" s="81"/>
      <c r="CG14" s="81"/>
      <c r="CH14" s="81"/>
      <c r="CI14" s="81"/>
      <c r="CJ14" s="81"/>
      <c r="CK14" s="81"/>
      <c r="CL14" s="81"/>
      <c r="CM14" s="81"/>
      <c r="CN14" s="81"/>
      <c r="CO14" s="81"/>
      <c r="CP14" s="81"/>
      <c r="CQ14" s="81"/>
      <c r="CR14" s="81"/>
      <c r="CS14" s="82"/>
    </row>
    <row r="15" spans="1:97">
      <c r="A15" s="74"/>
      <c r="B15" s="75"/>
      <c r="C15" s="75"/>
      <c r="D15" s="75"/>
      <c r="E15" s="75"/>
      <c r="F15" s="75"/>
      <c r="G15" s="75"/>
      <c r="H15" s="75"/>
      <c r="I15" s="75"/>
      <c r="J15" s="75"/>
      <c r="K15" s="75"/>
      <c r="L15" s="75"/>
      <c r="M15" s="75"/>
      <c r="N15" s="75"/>
      <c r="O15" s="75"/>
      <c r="P15" s="75"/>
      <c r="Q15" s="75"/>
      <c r="R15" s="75"/>
      <c r="S15" s="75"/>
      <c r="T15" s="75"/>
      <c r="U15" s="75"/>
      <c r="V15" s="75"/>
      <c r="W15" s="75"/>
      <c r="X15" s="75"/>
      <c r="Y15" s="75"/>
      <c r="Z15" s="75"/>
      <c r="AA15" s="75"/>
      <c r="AB15" s="75"/>
      <c r="AC15" s="75"/>
      <c r="AD15" s="75"/>
      <c r="AE15" s="75"/>
      <c r="AF15" s="75"/>
      <c r="AG15" s="75"/>
      <c r="AH15" s="75"/>
      <c r="AI15" s="75"/>
      <c r="AJ15" s="75"/>
      <c r="AK15" s="75"/>
      <c r="AL15" s="75"/>
      <c r="AM15" s="75"/>
      <c r="AN15" s="75"/>
      <c r="AO15" s="75"/>
      <c r="AP15" s="75"/>
      <c r="AQ15" s="76"/>
      <c r="AR15" s="34"/>
      <c r="AV15" s="32" t="s">
        <v>101</v>
      </c>
      <c r="AZ15" s="89"/>
      <c r="BA15" s="89"/>
      <c r="BB15" s="89"/>
      <c r="BC15" s="89"/>
      <c r="BD15" s="89"/>
      <c r="BE15" s="89"/>
      <c r="BF15" s="89"/>
      <c r="BG15" s="89"/>
      <c r="BH15" s="89"/>
      <c r="BI15" s="89"/>
      <c r="BJ15" s="89"/>
      <c r="BK15" s="89"/>
      <c r="BL15" s="32" t="s">
        <v>102</v>
      </c>
      <c r="BU15" s="35"/>
      <c r="BV15" s="83"/>
      <c r="BW15" s="84"/>
      <c r="BX15" s="84"/>
      <c r="BY15" s="84"/>
      <c r="BZ15" s="84"/>
      <c r="CA15" s="84"/>
      <c r="CB15" s="84"/>
      <c r="CC15" s="84"/>
      <c r="CD15" s="84"/>
      <c r="CE15" s="84"/>
      <c r="CF15" s="84"/>
      <c r="CG15" s="84"/>
      <c r="CH15" s="84"/>
      <c r="CI15" s="84"/>
      <c r="CJ15" s="84"/>
      <c r="CK15" s="84"/>
      <c r="CL15" s="84"/>
      <c r="CM15" s="84"/>
      <c r="CN15" s="84"/>
      <c r="CO15" s="84"/>
      <c r="CP15" s="84"/>
      <c r="CQ15" s="84"/>
      <c r="CR15" s="84"/>
      <c r="CS15" s="85"/>
    </row>
    <row r="16" spans="1:97">
      <c r="A16" s="77"/>
      <c r="B16" s="78"/>
      <c r="C16" s="78"/>
      <c r="D16" s="78"/>
      <c r="E16" s="78"/>
      <c r="F16" s="78"/>
      <c r="G16" s="78"/>
      <c r="H16" s="78"/>
      <c r="I16" s="78"/>
      <c r="J16" s="78"/>
      <c r="K16" s="78"/>
      <c r="L16" s="78"/>
      <c r="M16" s="78"/>
      <c r="N16" s="78"/>
      <c r="O16" s="78"/>
      <c r="P16" s="78"/>
      <c r="Q16" s="78"/>
      <c r="R16" s="78"/>
      <c r="S16" s="78"/>
      <c r="T16" s="78"/>
      <c r="U16" s="78"/>
      <c r="V16" s="78"/>
      <c r="W16" s="78"/>
      <c r="X16" s="78"/>
      <c r="Y16" s="78"/>
      <c r="Z16" s="78"/>
      <c r="AA16" s="78"/>
      <c r="AB16" s="78"/>
      <c r="AC16" s="78"/>
      <c r="AD16" s="78"/>
      <c r="AE16" s="78"/>
      <c r="AF16" s="78"/>
      <c r="AG16" s="78"/>
      <c r="AH16" s="78"/>
      <c r="AI16" s="78"/>
      <c r="AJ16" s="78"/>
      <c r="AK16" s="78"/>
      <c r="AL16" s="78"/>
      <c r="AM16" s="78"/>
      <c r="AN16" s="78"/>
      <c r="AO16" s="78"/>
      <c r="AP16" s="78"/>
      <c r="AQ16" s="79"/>
      <c r="AR16" s="90" t="s">
        <v>103</v>
      </c>
      <c r="AS16" s="91"/>
      <c r="AT16" s="91"/>
      <c r="AU16" s="91"/>
      <c r="AV16" s="91"/>
      <c r="AW16" s="91"/>
      <c r="AX16" s="91"/>
      <c r="AY16" s="91"/>
      <c r="AZ16" s="91"/>
      <c r="BA16" s="91"/>
      <c r="BB16" s="91"/>
      <c r="BC16" s="91"/>
      <c r="BD16" s="91"/>
      <c r="BE16" s="91"/>
      <c r="BF16" s="91"/>
      <c r="BG16" s="91"/>
      <c r="BH16" s="91"/>
      <c r="BI16" s="91"/>
      <c r="BJ16" s="91"/>
      <c r="BK16" s="91"/>
      <c r="BL16" s="91"/>
      <c r="BM16" s="91"/>
      <c r="BN16" s="91"/>
      <c r="BO16" s="91"/>
      <c r="BP16" s="91"/>
      <c r="BQ16" s="91"/>
      <c r="BR16" s="91"/>
      <c r="BS16" s="91"/>
      <c r="BT16" s="91"/>
      <c r="BU16" s="92"/>
      <c r="BV16" s="86"/>
      <c r="BW16" s="87"/>
      <c r="BX16" s="87"/>
      <c r="BY16" s="87"/>
      <c r="BZ16" s="87"/>
      <c r="CA16" s="87"/>
      <c r="CB16" s="87"/>
      <c r="CC16" s="87"/>
      <c r="CD16" s="87"/>
      <c r="CE16" s="87"/>
      <c r="CF16" s="87"/>
      <c r="CG16" s="87"/>
      <c r="CH16" s="87"/>
      <c r="CI16" s="87"/>
      <c r="CJ16" s="87"/>
      <c r="CK16" s="87"/>
      <c r="CL16" s="87"/>
      <c r="CM16" s="87"/>
      <c r="CN16" s="87"/>
      <c r="CO16" s="87"/>
      <c r="CP16" s="87"/>
      <c r="CQ16" s="87"/>
      <c r="CR16" s="87"/>
      <c r="CS16" s="88"/>
    </row>
    <row r="17" spans="1:97">
      <c r="A17" s="93"/>
      <c r="B17" s="94"/>
      <c r="C17" s="94"/>
      <c r="D17" s="94"/>
      <c r="E17" s="94"/>
      <c r="F17" s="94"/>
      <c r="G17" s="94"/>
      <c r="H17" s="94"/>
      <c r="I17" s="94"/>
      <c r="J17" s="94"/>
      <c r="K17" s="94"/>
      <c r="L17" s="94"/>
      <c r="M17" s="94"/>
      <c r="N17" s="94"/>
      <c r="O17" s="94"/>
      <c r="P17" s="94"/>
      <c r="Q17" s="94"/>
      <c r="R17" s="94"/>
      <c r="S17" s="94"/>
      <c r="T17" s="94"/>
      <c r="U17" s="94"/>
      <c r="V17" s="94"/>
      <c r="W17" s="94"/>
      <c r="X17" s="94"/>
      <c r="Y17" s="94"/>
      <c r="Z17" s="94"/>
      <c r="AA17" s="94"/>
      <c r="AB17" s="94"/>
      <c r="AC17" s="94"/>
      <c r="AD17" s="94"/>
      <c r="AE17" s="94"/>
      <c r="AF17" s="94"/>
      <c r="AG17" s="94"/>
      <c r="AH17" s="94"/>
      <c r="AI17" s="94"/>
      <c r="AJ17" s="94"/>
      <c r="AK17" s="94"/>
      <c r="AL17" s="94"/>
      <c r="AM17" s="94"/>
      <c r="AN17" s="94"/>
      <c r="AO17" s="94"/>
      <c r="AP17" s="94"/>
      <c r="AQ17" s="95"/>
      <c r="AR17" s="96"/>
      <c r="AS17" s="97"/>
      <c r="AT17" s="97"/>
      <c r="AU17" s="97"/>
      <c r="AV17" s="97"/>
      <c r="AW17" s="97"/>
      <c r="AX17" s="97"/>
      <c r="AY17" s="97"/>
      <c r="AZ17" s="97"/>
      <c r="BA17" s="97"/>
      <c r="BB17" s="97"/>
      <c r="BC17" s="97"/>
      <c r="BD17" s="97"/>
      <c r="BE17" s="97"/>
      <c r="BF17" s="97"/>
      <c r="BG17" s="97"/>
      <c r="BH17" s="97"/>
      <c r="BI17" s="97"/>
      <c r="BJ17" s="97"/>
      <c r="BK17" s="97"/>
      <c r="BL17" s="97"/>
      <c r="BM17" s="97"/>
      <c r="BN17" s="97"/>
      <c r="BO17" s="97"/>
      <c r="BP17" s="97"/>
      <c r="BQ17" s="97"/>
      <c r="BR17" s="97"/>
      <c r="BS17" s="97"/>
      <c r="BT17" s="97"/>
      <c r="BU17" s="98"/>
      <c r="BV17" s="93"/>
      <c r="BW17" s="94"/>
      <c r="BX17" s="94"/>
      <c r="BY17" s="94"/>
      <c r="BZ17" s="94"/>
      <c r="CA17" s="94"/>
      <c r="CB17" s="94"/>
      <c r="CC17" s="94"/>
      <c r="CD17" s="94"/>
      <c r="CE17" s="94"/>
      <c r="CF17" s="94"/>
      <c r="CG17" s="94"/>
      <c r="CH17" s="94"/>
      <c r="CI17" s="94"/>
      <c r="CJ17" s="94"/>
      <c r="CK17" s="94"/>
      <c r="CL17" s="94"/>
      <c r="CM17" s="94"/>
      <c r="CN17" s="94"/>
      <c r="CO17" s="94"/>
      <c r="CP17" s="94"/>
      <c r="CQ17" s="94"/>
      <c r="CR17" s="94"/>
      <c r="CS17" s="95"/>
    </row>
    <row r="19" spans="1:97" s="31" customFormat="1" ht="16.5">
      <c r="A19" s="70" t="s">
        <v>104</v>
      </c>
      <c r="B19" s="70"/>
      <c r="C19" s="70"/>
      <c r="D19" s="70"/>
      <c r="E19" s="70"/>
      <c r="F19" s="70"/>
      <c r="G19" s="70"/>
      <c r="H19" s="70"/>
      <c r="I19" s="70"/>
      <c r="J19" s="70"/>
      <c r="K19" s="70"/>
      <c r="L19" s="70"/>
      <c r="M19" s="70"/>
      <c r="N19" s="70"/>
      <c r="O19" s="70"/>
      <c r="P19" s="70"/>
      <c r="Q19" s="70"/>
      <c r="R19" s="70"/>
      <c r="S19" s="70"/>
      <c r="T19" s="70"/>
      <c r="U19" s="70"/>
      <c r="V19" s="70"/>
      <c r="W19" s="70"/>
      <c r="X19" s="70"/>
      <c r="Y19" s="70"/>
      <c r="Z19" s="70"/>
      <c r="AA19" s="70"/>
      <c r="AB19" s="70"/>
      <c r="AC19" s="70"/>
      <c r="AD19" s="70"/>
      <c r="AE19" s="70"/>
      <c r="AF19" s="70"/>
      <c r="AG19" s="70"/>
      <c r="AH19" s="70"/>
      <c r="AI19" s="70"/>
      <c r="AJ19" s="70"/>
      <c r="AK19" s="70"/>
      <c r="AL19" s="70"/>
      <c r="AM19" s="70"/>
      <c r="AN19" s="70"/>
      <c r="AO19" s="70"/>
      <c r="AP19" s="70"/>
      <c r="AQ19" s="70"/>
      <c r="AR19" s="70"/>
      <c r="AS19" s="70"/>
      <c r="AT19" s="70"/>
      <c r="AU19" s="70"/>
      <c r="AV19" s="70"/>
      <c r="AW19" s="70"/>
      <c r="AX19" s="70"/>
      <c r="AY19" s="70"/>
      <c r="AZ19" s="70"/>
      <c r="BA19" s="70"/>
      <c r="BB19" s="70"/>
      <c r="BC19" s="70"/>
      <c r="BD19" s="70"/>
      <c r="BE19" s="70"/>
      <c r="BF19" s="70"/>
      <c r="BG19" s="70"/>
      <c r="BH19" s="70"/>
      <c r="BI19" s="70"/>
      <c r="BJ19" s="70"/>
      <c r="BK19" s="70"/>
      <c r="BL19" s="70"/>
      <c r="BM19" s="70"/>
      <c r="BN19" s="70"/>
      <c r="BO19" s="70"/>
      <c r="BP19" s="70"/>
      <c r="BQ19" s="70"/>
      <c r="BR19" s="70"/>
      <c r="BS19" s="70"/>
      <c r="BT19" s="70"/>
      <c r="BU19" s="70"/>
      <c r="BV19" s="70"/>
      <c r="BW19" s="70"/>
      <c r="BX19" s="70"/>
      <c r="BY19" s="70"/>
      <c r="BZ19" s="70"/>
      <c r="CA19" s="70"/>
      <c r="CB19" s="70"/>
      <c r="CC19" s="70"/>
      <c r="CD19" s="70"/>
      <c r="CE19" s="70"/>
      <c r="CF19" s="70"/>
      <c r="CG19" s="70"/>
      <c r="CH19" s="70"/>
      <c r="CI19" s="70"/>
      <c r="CJ19" s="70"/>
      <c r="CK19" s="70"/>
      <c r="CL19" s="70"/>
      <c r="CM19" s="70"/>
      <c r="CN19" s="70"/>
      <c r="CO19" s="70"/>
      <c r="CP19" s="70"/>
      <c r="CQ19" s="70"/>
      <c r="CR19" s="70"/>
      <c r="CS19" s="70"/>
    </row>
    <row r="20" spans="1:97" s="31" customFormat="1" ht="16.5">
      <c r="A20" s="70" t="s">
        <v>105</v>
      </c>
      <c r="B20" s="70"/>
      <c r="C20" s="70"/>
      <c r="D20" s="70"/>
      <c r="E20" s="70"/>
      <c r="F20" s="70"/>
      <c r="G20" s="70"/>
      <c r="H20" s="70"/>
      <c r="I20" s="70"/>
      <c r="J20" s="70"/>
      <c r="K20" s="70"/>
      <c r="L20" s="70"/>
      <c r="M20" s="70"/>
      <c r="N20" s="70"/>
      <c r="O20" s="70"/>
      <c r="P20" s="70"/>
      <c r="Q20" s="70"/>
      <c r="R20" s="70"/>
      <c r="S20" s="70"/>
      <c r="T20" s="70"/>
      <c r="U20" s="70"/>
      <c r="V20" s="70"/>
      <c r="W20" s="70"/>
      <c r="X20" s="70"/>
      <c r="Y20" s="70"/>
      <c r="Z20" s="70"/>
      <c r="AA20" s="70"/>
      <c r="AB20" s="70"/>
      <c r="AC20" s="70"/>
      <c r="AD20" s="70"/>
      <c r="AE20" s="70"/>
      <c r="AF20" s="70"/>
      <c r="AG20" s="70"/>
      <c r="AH20" s="70"/>
      <c r="AI20" s="70"/>
      <c r="AJ20" s="70"/>
      <c r="AK20" s="70"/>
      <c r="AL20" s="70"/>
      <c r="AM20" s="70"/>
      <c r="AN20" s="70"/>
      <c r="AO20" s="70"/>
      <c r="AP20" s="70"/>
      <c r="AQ20" s="70"/>
      <c r="AR20" s="70"/>
      <c r="AS20" s="70"/>
      <c r="AT20" s="70"/>
      <c r="AU20" s="70"/>
      <c r="AV20" s="70"/>
      <c r="AW20" s="70"/>
      <c r="AX20" s="70"/>
      <c r="AY20" s="70"/>
      <c r="AZ20" s="70"/>
      <c r="BA20" s="70"/>
      <c r="BB20" s="70"/>
      <c r="BC20" s="70"/>
      <c r="BD20" s="70"/>
      <c r="BE20" s="70"/>
      <c r="BF20" s="70"/>
      <c r="BG20" s="70"/>
      <c r="BH20" s="70"/>
      <c r="BI20" s="70"/>
      <c r="BJ20" s="70"/>
      <c r="BK20" s="70"/>
      <c r="BL20" s="70"/>
      <c r="BM20" s="70"/>
      <c r="BN20" s="70"/>
      <c r="BO20" s="70"/>
      <c r="BP20" s="70"/>
      <c r="BQ20" s="70"/>
      <c r="BR20" s="70"/>
      <c r="BS20" s="70"/>
      <c r="BT20" s="70"/>
      <c r="BU20" s="70"/>
      <c r="BV20" s="70"/>
      <c r="BW20" s="70"/>
      <c r="BX20" s="70"/>
      <c r="BY20" s="70"/>
      <c r="BZ20" s="70"/>
      <c r="CA20" s="70"/>
      <c r="CB20" s="70"/>
      <c r="CC20" s="70"/>
      <c r="CD20" s="70"/>
      <c r="CE20" s="70"/>
      <c r="CF20" s="70"/>
      <c r="CG20" s="70"/>
      <c r="CH20" s="70"/>
      <c r="CI20" s="70"/>
      <c r="CJ20" s="70"/>
      <c r="CK20" s="70"/>
      <c r="CL20" s="70"/>
      <c r="CM20" s="70"/>
      <c r="CN20" s="70"/>
      <c r="CO20" s="70"/>
      <c r="CP20" s="70"/>
      <c r="CQ20" s="70"/>
      <c r="CR20" s="70"/>
      <c r="CS20" s="70"/>
    </row>
    <row r="22" spans="1:97" ht="80.25" customHeight="1">
      <c r="A22" s="99" t="s">
        <v>106</v>
      </c>
      <c r="B22" s="99"/>
      <c r="C22" s="99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99"/>
      <c r="O22" s="99"/>
      <c r="P22" s="99"/>
      <c r="Q22" s="99"/>
      <c r="R22" s="99"/>
      <c r="S22" s="99"/>
      <c r="T22" s="99"/>
      <c r="U22" s="99"/>
      <c r="V22" s="99"/>
      <c r="W22" s="99" t="s">
        <v>107</v>
      </c>
      <c r="X22" s="99"/>
      <c r="Y22" s="99"/>
      <c r="Z22" s="99"/>
      <c r="AA22" s="99"/>
      <c r="AB22" s="99"/>
      <c r="AC22" s="99"/>
      <c r="AD22" s="99"/>
      <c r="AE22" s="99"/>
      <c r="AF22" s="99"/>
      <c r="AG22" s="99"/>
      <c r="AH22" s="99"/>
      <c r="AI22" s="99"/>
      <c r="AJ22" s="99"/>
      <c r="AK22" s="99"/>
      <c r="AL22" s="99"/>
      <c r="AM22" s="99"/>
      <c r="AN22" s="99"/>
      <c r="AO22" s="99"/>
      <c r="AP22" s="99"/>
      <c r="AQ22" s="99"/>
      <c r="AR22" s="99"/>
      <c r="AS22" s="99"/>
      <c r="AT22" s="99"/>
      <c r="AU22" s="99"/>
      <c r="AV22" s="99"/>
      <c r="AW22" s="99" t="s">
        <v>108</v>
      </c>
      <c r="AX22" s="99"/>
      <c r="AY22" s="99"/>
      <c r="AZ22" s="99"/>
      <c r="BA22" s="99"/>
      <c r="BB22" s="99"/>
      <c r="BC22" s="99"/>
      <c r="BD22" s="99"/>
      <c r="BE22" s="99"/>
      <c r="BF22" s="99"/>
      <c r="BG22" s="99"/>
      <c r="BH22" s="99"/>
      <c r="BI22" s="99"/>
      <c r="BJ22" s="99"/>
      <c r="BK22" s="99"/>
      <c r="BL22" s="99"/>
      <c r="BM22" s="99"/>
      <c r="BN22" s="99"/>
      <c r="BO22" s="99"/>
      <c r="BP22" s="99"/>
      <c r="BQ22" s="99"/>
      <c r="BR22" s="99"/>
      <c r="BS22" s="99"/>
      <c r="BT22" s="99"/>
      <c r="BU22" s="99"/>
      <c r="BV22" s="99"/>
      <c r="BW22" s="99" t="s">
        <v>109</v>
      </c>
      <c r="BX22" s="99"/>
      <c r="BY22" s="99"/>
      <c r="BZ22" s="99"/>
      <c r="CA22" s="99"/>
      <c r="CB22" s="99"/>
      <c r="CC22" s="99"/>
      <c r="CD22" s="99"/>
      <c r="CE22" s="99"/>
      <c r="CF22" s="99"/>
      <c r="CG22" s="99"/>
      <c r="CH22" s="99"/>
      <c r="CI22" s="99"/>
      <c r="CJ22" s="99"/>
      <c r="CK22" s="99"/>
      <c r="CL22" s="99"/>
      <c r="CM22" s="99"/>
      <c r="CN22" s="99"/>
      <c r="CO22" s="99"/>
      <c r="CP22" s="99"/>
      <c r="CQ22" s="99"/>
      <c r="CR22" s="99"/>
      <c r="CS22" s="99"/>
    </row>
    <row r="23" spans="1:97">
      <c r="A23" s="63"/>
      <c r="B23" s="63"/>
      <c r="C23" s="63"/>
      <c r="D23" s="63"/>
      <c r="E23" s="63"/>
      <c r="F23" s="63"/>
      <c r="G23" s="63"/>
      <c r="H23" s="63"/>
      <c r="I23" s="63"/>
      <c r="J23" s="63"/>
      <c r="K23" s="63"/>
      <c r="L23" s="63"/>
      <c r="M23" s="63"/>
      <c r="N23" s="63"/>
      <c r="O23" s="63"/>
      <c r="P23" s="63"/>
      <c r="Q23" s="63"/>
      <c r="R23" s="63"/>
      <c r="S23" s="63"/>
      <c r="T23" s="63"/>
      <c r="U23" s="63"/>
      <c r="V23" s="63"/>
      <c r="W23" s="63"/>
      <c r="X23" s="63"/>
      <c r="Y23" s="63"/>
      <c r="Z23" s="63"/>
      <c r="AA23" s="63"/>
      <c r="AB23" s="63"/>
      <c r="AC23" s="63"/>
      <c r="AD23" s="63"/>
      <c r="AE23" s="63"/>
      <c r="AF23" s="63"/>
      <c r="AG23" s="63"/>
      <c r="AH23" s="63"/>
      <c r="AI23" s="63"/>
      <c r="AJ23" s="63"/>
      <c r="AK23" s="63"/>
      <c r="AL23" s="63"/>
      <c r="AM23" s="63"/>
      <c r="AN23" s="63"/>
      <c r="AO23" s="63"/>
      <c r="AP23" s="63"/>
      <c r="AQ23" s="63"/>
      <c r="AR23" s="63"/>
      <c r="AS23" s="63"/>
      <c r="AT23" s="63"/>
      <c r="AU23" s="63"/>
      <c r="AV23" s="63"/>
      <c r="AW23" s="100"/>
      <c r="AX23" s="100"/>
      <c r="AY23" s="100"/>
      <c r="AZ23" s="100"/>
      <c r="BA23" s="100"/>
      <c r="BB23" s="100"/>
      <c r="BC23" s="100"/>
      <c r="BD23" s="100"/>
      <c r="BE23" s="100"/>
      <c r="BF23" s="100"/>
      <c r="BG23" s="100"/>
      <c r="BH23" s="100"/>
      <c r="BI23" s="100"/>
      <c r="BJ23" s="100"/>
      <c r="BK23" s="100"/>
      <c r="BL23" s="100"/>
      <c r="BM23" s="100"/>
      <c r="BN23" s="100"/>
      <c r="BO23" s="100"/>
      <c r="BP23" s="100"/>
      <c r="BQ23" s="100"/>
      <c r="BR23" s="100"/>
      <c r="BS23" s="100"/>
      <c r="BT23" s="100"/>
      <c r="BU23" s="100"/>
      <c r="BV23" s="100"/>
      <c r="BW23" s="100"/>
      <c r="BX23" s="100"/>
      <c r="BY23" s="100"/>
      <c r="BZ23" s="100"/>
      <c r="CA23" s="100"/>
      <c r="CB23" s="100"/>
      <c r="CC23" s="100"/>
      <c r="CD23" s="100"/>
      <c r="CE23" s="100"/>
      <c r="CF23" s="100"/>
      <c r="CG23" s="100"/>
      <c r="CH23" s="100"/>
      <c r="CI23" s="100"/>
      <c r="CJ23" s="100"/>
      <c r="CK23" s="100"/>
      <c r="CL23" s="100"/>
      <c r="CM23" s="100"/>
      <c r="CN23" s="100"/>
      <c r="CO23" s="100"/>
      <c r="CP23" s="100"/>
      <c r="CQ23" s="100"/>
      <c r="CR23" s="100"/>
      <c r="CS23" s="100"/>
    </row>
    <row r="25" spans="1:97" s="31" customFormat="1" ht="16.5">
      <c r="A25" s="70" t="s">
        <v>110</v>
      </c>
      <c r="B25" s="70"/>
      <c r="C25" s="70"/>
      <c r="D25" s="70"/>
      <c r="E25" s="70"/>
      <c r="F25" s="70"/>
      <c r="G25" s="70"/>
      <c r="H25" s="70"/>
      <c r="I25" s="70"/>
      <c r="J25" s="70"/>
      <c r="K25" s="70"/>
      <c r="L25" s="70"/>
      <c r="M25" s="70"/>
      <c r="N25" s="70"/>
      <c r="O25" s="70"/>
      <c r="P25" s="70"/>
      <c r="Q25" s="70"/>
      <c r="R25" s="70"/>
      <c r="S25" s="70"/>
      <c r="T25" s="70"/>
      <c r="U25" s="70"/>
      <c r="V25" s="70"/>
      <c r="W25" s="70"/>
      <c r="X25" s="70"/>
      <c r="Y25" s="70"/>
      <c r="Z25" s="70"/>
      <c r="AA25" s="70"/>
      <c r="AB25" s="70"/>
      <c r="AC25" s="70"/>
      <c r="AD25" s="70"/>
      <c r="AE25" s="70"/>
      <c r="AF25" s="70"/>
      <c r="AG25" s="70"/>
      <c r="AH25" s="70"/>
      <c r="AI25" s="70"/>
      <c r="AJ25" s="70"/>
      <c r="AK25" s="70"/>
      <c r="AL25" s="70"/>
      <c r="AM25" s="70"/>
      <c r="AN25" s="70"/>
      <c r="AO25" s="70"/>
      <c r="AP25" s="70"/>
      <c r="AQ25" s="70"/>
      <c r="AR25" s="70"/>
      <c r="AS25" s="70"/>
      <c r="AT25" s="70"/>
      <c r="AU25" s="70"/>
      <c r="AV25" s="70"/>
      <c r="AW25" s="70"/>
      <c r="AX25" s="70"/>
      <c r="AY25" s="70"/>
      <c r="AZ25" s="70"/>
      <c r="BA25" s="70"/>
      <c r="BB25" s="70"/>
      <c r="BC25" s="70"/>
      <c r="BD25" s="70"/>
      <c r="BE25" s="70"/>
      <c r="BF25" s="70"/>
      <c r="BG25" s="70"/>
      <c r="BH25" s="70"/>
      <c r="BI25" s="70"/>
      <c r="BJ25" s="70"/>
      <c r="BK25" s="70"/>
      <c r="BL25" s="70"/>
      <c r="BM25" s="70"/>
      <c r="BN25" s="70"/>
      <c r="BO25" s="70"/>
      <c r="BP25" s="70"/>
      <c r="BQ25" s="70"/>
      <c r="BR25" s="70"/>
      <c r="BS25" s="70"/>
      <c r="BT25" s="70"/>
      <c r="BU25" s="70"/>
      <c r="BV25" s="70"/>
      <c r="BW25" s="70"/>
      <c r="BX25" s="70"/>
      <c r="BY25" s="70"/>
      <c r="BZ25" s="70"/>
      <c r="CA25" s="70"/>
      <c r="CB25" s="70"/>
      <c r="CC25" s="70"/>
      <c r="CD25" s="70"/>
      <c r="CE25" s="70"/>
      <c r="CF25" s="70"/>
      <c r="CG25" s="70"/>
      <c r="CH25" s="70"/>
      <c r="CI25" s="70"/>
      <c r="CJ25" s="70"/>
      <c r="CK25" s="70"/>
      <c r="CL25" s="70"/>
      <c r="CM25" s="70"/>
      <c r="CN25" s="70"/>
      <c r="CO25" s="70"/>
      <c r="CP25" s="70"/>
      <c r="CQ25" s="70"/>
      <c r="CR25" s="70"/>
      <c r="CS25" s="70"/>
    </row>
    <row r="27" spans="1:97" ht="96" customHeight="1">
      <c r="A27" s="99" t="s">
        <v>111</v>
      </c>
      <c r="B27" s="99"/>
      <c r="C27" s="99"/>
      <c r="D27" s="99"/>
      <c r="E27" s="99"/>
      <c r="F27" s="99"/>
      <c r="G27" s="99"/>
      <c r="H27" s="99"/>
      <c r="I27" s="99"/>
      <c r="J27" s="99"/>
      <c r="K27" s="99"/>
      <c r="L27" s="99"/>
      <c r="M27" s="99"/>
      <c r="N27" s="99"/>
      <c r="O27" s="99"/>
      <c r="P27" s="99"/>
      <c r="Q27" s="99"/>
      <c r="R27" s="99"/>
      <c r="S27" s="99"/>
      <c r="T27" s="99"/>
      <c r="U27" s="99"/>
      <c r="V27" s="99"/>
      <c r="W27" s="99" t="s">
        <v>112</v>
      </c>
      <c r="X27" s="99"/>
      <c r="Y27" s="99"/>
      <c r="Z27" s="99"/>
      <c r="AA27" s="99"/>
      <c r="AB27" s="99"/>
      <c r="AC27" s="99"/>
      <c r="AD27" s="99"/>
      <c r="AE27" s="99"/>
      <c r="AF27" s="99"/>
      <c r="AG27" s="99"/>
      <c r="AH27" s="99"/>
      <c r="AI27" s="99"/>
      <c r="AJ27" s="99"/>
      <c r="AK27" s="99"/>
      <c r="AL27" s="99"/>
      <c r="AM27" s="99"/>
      <c r="AN27" s="99"/>
      <c r="AO27" s="99"/>
      <c r="AP27" s="99"/>
      <c r="AQ27" s="99"/>
      <c r="AR27" s="99"/>
      <c r="AS27" s="99"/>
      <c r="AT27" s="99"/>
      <c r="AU27" s="99"/>
      <c r="AV27" s="99"/>
      <c r="AW27" s="99" t="s">
        <v>113</v>
      </c>
      <c r="AX27" s="99"/>
      <c r="AY27" s="99"/>
      <c r="AZ27" s="99"/>
      <c r="BA27" s="99"/>
      <c r="BB27" s="99"/>
      <c r="BC27" s="99"/>
      <c r="BD27" s="99"/>
      <c r="BE27" s="99"/>
      <c r="BF27" s="99"/>
      <c r="BG27" s="99"/>
      <c r="BH27" s="99"/>
      <c r="BI27" s="99"/>
      <c r="BJ27" s="99"/>
      <c r="BK27" s="99"/>
      <c r="BL27" s="99"/>
      <c r="BM27" s="99"/>
      <c r="BN27" s="99"/>
      <c r="BO27" s="99"/>
      <c r="BP27" s="99"/>
      <c r="BQ27" s="99"/>
      <c r="BR27" s="99"/>
      <c r="BS27" s="99"/>
      <c r="BT27" s="99"/>
      <c r="BU27" s="99"/>
      <c r="BV27" s="99"/>
      <c r="BW27" s="99" t="s">
        <v>114</v>
      </c>
      <c r="BX27" s="99"/>
      <c r="BY27" s="99"/>
      <c r="BZ27" s="99"/>
      <c r="CA27" s="99"/>
      <c r="CB27" s="99"/>
      <c r="CC27" s="99"/>
      <c r="CD27" s="99"/>
      <c r="CE27" s="99"/>
      <c r="CF27" s="99"/>
      <c r="CG27" s="99"/>
      <c r="CH27" s="99"/>
      <c r="CI27" s="99"/>
      <c r="CJ27" s="99"/>
      <c r="CK27" s="99"/>
      <c r="CL27" s="99"/>
      <c r="CM27" s="99"/>
      <c r="CN27" s="99"/>
      <c r="CO27" s="99"/>
      <c r="CP27" s="99"/>
      <c r="CQ27" s="99"/>
      <c r="CR27" s="99"/>
      <c r="CS27" s="99"/>
    </row>
    <row r="28" spans="1:97">
      <c r="A28" s="67"/>
      <c r="B28" s="68"/>
      <c r="C28" s="68"/>
      <c r="D28" s="68"/>
      <c r="E28" s="68"/>
      <c r="F28" s="68"/>
      <c r="G28" s="68"/>
      <c r="H28" s="68"/>
      <c r="I28" s="68"/>
      <c r="J28" s="68"/>
      <c r="K28" s="68"/>
      <c r="L28" s="68"/>
      <c r="M28" s="68"/>
      <c r="N28" s="68"/>
      <c r="O28" s="68"/>
      <c r="P28" s="68"/>
      <c r="Q28" s="68"/>
      <c r="R28" s="68"/>
      <c r="S28" s="68"/>
      <c r="T28" s="68"/>
      <c r="U28" s="68"/>
      <c r="V28" s="69"/>
      <c r="W28" s="63"/>
      <c r="X28" s="63"/>
      <c r="Y28" s="63"/>
      <c r="Z28" s="63"/>
      <c r="AA28" s="63"/>
      <c r="AB28" s="63"/>
      <c r="AC28" s="63"/>
      <c r="AD28" s="63"/>
      <c r="AE28" s="63"/>
      <c r="AF28" s="63"/>
      <c r="AG28" s="63"/>
      <c r="AH28" s="63"/>
      <c r="AI28" s="63"/>
      <c r="AJ28" s="63"/>
      <c r="AK28" s="63"/>
      <c r="AL28" s="63"/>
      <c r="AM28" s="63"/>
      <c r="AN28" s="63"/>
      <c r="AO28" s="63"/>
      <c r="AP28" s="63"/>
      <c r="AQ28" s="63"/>
      <c r="AR28" s="63"/>
      <c r="AS28" s="63"/>
      <c r="AT28" s="63"/>
      <c r="AU28" s="63"/>
      <c r="AV28" s="63"/>
      <c r="AW28" s="100"/>
      <c r="AX28" s="100"/>
      <c r="AY28" s="100"/>
      <c r="AZ28" s="100"/>
      <c r="BA28" s="100"/>
      <c r="BB28" s="100"/>
      <c r="BC28" s="100"/>
      <c r="BD28" s="100"/>
      <c r="BE28" s="100"/>
      <c r="BF28" s="100"/>
      <c r="BG28" s="100"/>
      <c r="BH28" s="100"/>
      <c r="BI28" s="100"/>
      <c r="BJ28" s="100"/>
      <c r="BK28" s="100"/>
      <c r="BL28" s="100"/>
      <c r="BM28" s="100"/>
      <c r="BN28" s="100"/>
      <c r="BO28" s="100"/>
      <c r="BP28" s="100"/>
      <c r="BQ28" s="100"/>
      <c r="BR28" s="100"/>
      <c r="BS28" s="100"/>
      <c r="BT28" s="100"/>
      <c r="BU28" s="100"/>
      <c r="BV28" s="100"/>
      <c r="BW28" s="93"/>
      <c r="BX28" s="94"/>
      <c r="BY28" s="94"/>
      <c r="BZ28" s="94"/>
      <c r="CA28" s="94"/>
      <c r="CB28" s="94"/>
      <c r="CC28" s="94"/>
      <c r="CD28" s="94"/>
      <c r="CE28" s="94"/>
      <c r="CF28" s="94"/>
      <c r="CG28" s="94"/>
      <c r="CH28" s="94"/>
      <c r="CI28" s="94"/>
      <c r="CJ28" s="94"/>
      <c r="CK28" s="94"/>
      <c r="CL28" s="94"/>
      <c r="CM28" s="94"/>
      <c r="CN28" s="94"/>
      <c r="CO28" s="94"/>
      <c r="CP28" s="94"/>
      <c r="CQ28" s="94"/>
      <c r="CR28" s="94"/>
      <c r="CS28" s="95"/>
    </row>
    <row r="30" spans="1:97" s="31" customFormat="1" ht="16.5">
      <c r="A30" s="70" t="s">
        <v>115</v>
      </c>
      <c r="B30" s="70"/>
      <c r="C30" s="70"/>
      <c r="D30" s="70"/>
      <c r="E30" s="70"/>
      <c r="F30" s="70"/>
      <c r="G30" s="70"/>
      <c r="H30" s="70"/>
      <c r="I30" s="70"/>
      <c r="J30" s="70"/>
      <c r="K30" s="70"/>
      <c r="L30" s="70"/>
      <c r="M30" s="70"/>
      <c r="N30" s="70"/>
      <c r="O30" s="70"/>
      <c r="P30" s="70"/>
      <c r="Q30" s="70"/>
      <c r="R30" s="70"/>
      <c r="S30" s="70"/>
      <c r="T30" s="70"/>
      <c r="U30" s="70"/>
      <c r="V30" s="70"/>
      <c r="W30" s="70"/>
      <c r="X30" s="70"/>
      <c r="Y30" s="70"/>
      <c r="Z30" s="70"/>
      <c r="AA30" s="70"/>
      <c r="AB30" s="70"/>
      <c r="AC30" s="70"/>
      <c r="AD30" s="70"/>
      <c r="AE30" s="70"/>
      <c r="AF30" s="70"/>
      <c r="AG30" s="70"/>
      <c r="AH30" s="70"/>
      <c r="AI30" s="70"/>
      <c r="AJ30" s="70"/>
      <c r="AK30" s="70"/>
      <c r="AL30" s="70"/>
      <c r="AM30" s="70"/>
      <c r="AN30" s="70"/>
      <c r="AO30" s="70"/>
      <c r="AP30" s="70"/>
      <c r="AQ30" s="70"/>
      <c r="AR30" s="70"/>
      <c r="AS30" s="70"/>
      <c r="AT30" s="70"/>
      <c r="AU30" s="70"/>
      <c r="AV30" s="70"/>
      <c r="AW30" s="70"/>
      <c r="AX30" s="70"/>
      <c r="AY30" s="70"/>
      <c r="AZ30" s="70"/>
      <c r="BA30" s="70"/>
      <c r="BB30" s="70"/>
      <c r="BC30" s="70"/>
      <c r="BD30" s="70"/>
      <c r="BE30" s="70"/>
      <c r="BF30" s="70"/>
      <c r="BG30" s="70"/>
      <c r="BH30" s="70"/>
      <c r="BI30" s="70"/>
      <c r="BJ30" s="70"/>
      <c r="BK30" s="70"/>
      <c r="BL30" s="70"/>
      <c r="BM30" s="70"/>
      <c r="BN30" s="70"/>
      <c r="BO30" s="70"/>
      <c r="BP30" s="70"/>
      <c r="BQ30" s="70"/>
      <c r="BR30" s="70"/>
      <c r="BS30" s="70"/>
      <c r="BT30" s="70"/>
      <c r="BU30" s="70"/>
      <c r="BV30" s="70"/>
      <c r="BW30" s="70"/>
      <c r="BX30" s="70"/>
      <c r="BY30" s="70"/>
      <c r="BZ30" s="70"/>
      <c r="CA30" s="70"/>
      <c r="CB30" s="70"/>
      <c r="CC30" s="70"/>
      <c r="CD30" s="70"/>
      <c r="CE30" s="70"/>
      <c r="CF30" s="70"/>
      <c r="CG30" s="70"/>
      <c r="CH30" s="70"/>
      <c r="CI30" s="70"/>
      <c r="CJ30" s="70"/>
      <c r="CK30" s="70"/>
      <c r="CL30" s="70"/>
      <c r="CM30" s="70"/>
      <c r="CN30" s="70"/>
      <c r="CO30" s="70"/>
      <c r="CP30" s="70"/>
      <c r="CQ30" s="70"/>
      <c r="CR30" s="70"/>
      <c r="CS30" s="70"/>
    </row>
    <row r="32" spans="1:97">
      <c r="A32" s="100" t="s">
        <v>116</v>
      </c>
      <c r="B32" s="100"/>
      <c r="C32" s="100"/>
      <c r="D32" s="100"/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T32" s="100"/>
      <c r="U32" s="100"/>
      <c r="V32" s="100"/>
      <c r="W32" s="100"/>
      <c r="X32" s="100"/>
      <c r="Y32" s="100"/>
      <c r="Z32" s="100"/>
      <c r="AA32" s="100"/>
      <c r="AB32" s="100"/>
      <c r="AC32" s="100"/>
      <c r="AD32" s="100"/>
      <c r="AE32" s="100"/>
      <c r="AF32" s="100"/>
      <c r="AG32" s="96" t="s">
        <v>117</v>
      </c>
      <c r="AH32" s="97"/>
      <c r="AI32" s="97"/>
      <c r="AJ32" s="97"/>
      <c r="AK32" s="97"/>
      <c r="AL32" s="97"/>
      <c r="AM32" s="97"/>
      <c r="AN32" s="97"/>
      <c r="AO32" s="97"/>
      <c r="AP32" s="97"/>
      <c r="AQ32" s="97"/>
      <c r="AR32" s="97"/>
      <c r="AS32" s="97"/>
      <c r="AT32" s="97"/>
      <c r="AU32" s="97"/>
      <c r="AV32" s="97"/>
      <c r="AW32" s="97"/>
      <c r="AX32" s="97"/>
      <c r="AY32" s="97"/>
      <c r="AZ32" s="97"/>
      <c r="BA32" s="97"/>
      <c r="BB32" s="97"/>
      <c r="BC32" s="97"/>
      <c r="BD32" s="97"/>
      <c r="BE32" s="97"/>
      <c r="BF32" s="97"/>
      <c r="BG32" s="97"/>
      <c r="BH32" s="97"/>
      <c r="BI32" s="97"/>
      <c r="BJ32" s="97"/>
      <c r="BK32" s="97"/>
      <c r="BL32" s="97"/>
      <c r="BM32" s="97"/>
      <c r="BN32" s="97"/>
      <c r="BO32" s="97"/>
      <c r="BP32" s="97"/>
      <c r="BQ32" s="97"/>
      <c r="BR32" s="97"/>
      <c r="BS32" s="97"/>
      <c r="BT32" s="97"/>
      <c r="BU32" s="97"/>
      <c r="BV32" s="97"/>
      <c r="BW32" s="97"/>
      <c r="BX32" s="97"/>
      <c r="BY32" s="97"/>
      <c r="BZ32" s="97"/>
      <c r="CA32" s="97"/>
      <c r="CB32" s="97"/>
      <c r="CC32" s="97"/>
      <c r="CD32" s="97"/>
      <c r="CE32" s="97"/>
      <c r="CF32" s="97"/>
      <c r="CG32" s="97"/>
      <c r="CH32" s="97"/>
      <c r="CI32" s="97"/>
      <c r="CJ32" s="97"/>
      <c r="CK32" s="97"/>
      <c r="CL32" s="97"/>
      <c r="CM32" s="97"/>
      <c r="CN32" s="97"/>
      <c r="CO32" s="97"/>
      <c r="CP32" s="97"/>
      <c r="CQ32" s="97"/>
      <c r="CR32" s="97"/>
      <c r="CS32" s="98"/>
    </row>
    <row r="33" spans="1:97">
      <c r="A33" s="101"/>
      <c r="B33" s="101"/>
      <c r="C33" s="101"/>
      <c r="D33" s="101"/>
      <c r="E33" s="101"/>
      <c r="F33" s="101"/>
      <c r="G33" s="101"/>
      <c r="H33" s="101"/>
      <c r="I33" s="101"/>
      <c r="J33" s="101"/>
      <c r="K33" s="101"/>
      <c r="L33" s="101"/>
      <c r="M33" s="101"/>
      <c r="N33" s="101"/>
      <c r="O33" s="101"/>
      <c r="P33" s="101"/>
      <c r="Q33" s="101"/>
      <c r="R33" s="101"/>
      <c r="S33" s="101"/>
      <c r="T33" s="101"/>
      <c r="U33" s="101"/>
      <c r="V33" s="101"/>
      <c r="W33" s="101"/>
      <c r="X33" s="101"/>
      <c r="Y33" s="101"/>
      <c r="Z33" s="101"/>
      <c r="AA33" s="101"/>
      <c r="AB33" s="101"/>
      <c r="AC33" s="101"/>
      <c r="AD33" s="101"/>
      <c r="AE33" s="101"/>
      <c r="AF33" s="101"/>
      <c r="AG33" s="93"/>
      <c r="AH33" s="94"/>
      <c r="AI33" s="94"/>
      <c r="AJ33" s="94"/>
      <c r="AK33" s="94"/>
      <c r="AL33" s="94"/>
      <c r="AM33" s="94"/>
      <c r="AN33" s="94"/>
      <c r="AO33" s="94"/>
      <c r="AP33" s="94"/>
      <c r="AQ33" s="94"/>
      <c r="AR33" s="94"/>
      <c r="AS33" s="94"/>
      <c r="AT33" s="94"/>
      <c r="AU33" s="94"/>
      <c r="AV33" s="94"/>
      <c r="AW33" s="94"/>
      <c r="AX33" s="94"/>
      <c r="AY33" s="94"/>
      <c r="AZ33" s="94"/>
      <c r="BA33" s="94"/>
      <c r="BB33" s="94"/>
      <c r="BC33" s="94"/>
      <c r="BD33" s="94"/>
      <c r="BE33" s="94"/>
      <c r="BF33" s="94"/>
      <c r="BG33" s="94"/>
      <c r="BH33" s="94"/>
      <c r="BI33" s="94"/>
      <c r="BJ33" s="94"/>
      <c r="BK33" s="94"/>
      <c r="BL33" s="94"/>
      <c r="BM33" s="94"/>
      <c r="BN33" s="94"/>
      <c r="BO33" s="94"/>
      <c r="BP33" s="94"/>
      <c r="BQ33" s="94"/>
      <c r="BR33" s="94"/>
      <c r="BS33" s="94"/>
      <c r="BT33" s="94"/>
      <c r="BU33" s="94"/>
      <c r="BV33" s="94"/>
      <c r="BW33" s="94"/>
      <c r="BX33" s="94"/>
      <c r="BY33" s="94"/>
      <c r="BZ33" s="94"/>
      <c r="CA33" s="94"/>
      <c r="CB33" s="94"/>
      <c r="CC33" s="94"/>
      <c r="CD33" s="94"/>
      <c r="CE33" s="94"/>
      <c r="CF33" s="94"/>
      <c r="CG33" s="94"/>
      <c r="CH33" s="94"/>
      <c r="CI33" s="94"/>
      <c r="CJ33" s="94"/>
      <c r="CK33" s="94"/>
      <c r="CL33" s="94"/>
      <c r="CM33" s="94"/>
      <c r="CN33" s="94"/>
      <c r="CO33" s="94"/>
      <c r="CP33" s="94"/>
      <c r="CQ33" s="94"/>
      <c r="CR33" s="94"/>
      <c r="CS33" s="95"/>
    </row>
  </sheetData>
  <mergeCells count="48">
    <mergeCell ref="A33:AF33"/>
    <mergeCell ref="AG33:CS33"/>
    <mergeCell ref="A28:V28"/>
    <mergeCell ref="W28:AV28"/>
    <mergeCell ref="AW28:BV28"/>
    <mergeCell ref="BW28:CS28"/>
    <mergeCell ref="A30:CS30"/>
    <mergeCell ref="A32:AF32"/>
    <mergeCell ref="AG32:CS32"/>
    <mergeCell ref="A23:V23"/>
    <mergeCell ref="W23:AV23"/>
    <mergeCell ref="AW23:BV23"/>
    <mergeCell ref="BW23:CS23"/>
    <mergeCell ref="A25:CS25"/>
    <mergeCell ref="A27:V27"/>
    <mergeCell ref="W27:AV27"/>
    <mergeCell ref="AW27:BV27"/>
    <mergeCell ref="BW27:CS27"/>
    <mergeCell ref="A17:AQ17"/>
    <mergeCell ref="AR17:BU17"/>
    <mergeCell ref="BV17:CS17"/>
    <mergeCell ref="A19:CS19"/>
    <mergeCell ref="A20:CS20"/>
    <mergeCell ref="A22:V22"/>
    <mergeCell ref="W22:AV22"/>
    <mergeCell ref="AW22:BV22"/>
    <mergeCell ref="BW22:CS22"/>
    <mergeCell ref="A9:BE9"/>
    <mergeCell ref="BF9:CS9"/>
    <mergeCell ref="A11:CS11"/>
    <mergeCell ref="A12:CS12"/>
    <mergeCell ref="A14:AQ16"/>
    <mergeCell ref="AR14:BU14"/>
    <mergeCell ref="BV14:CS16"/>
    <mergeCell ref="AZ15:BK15"/>
    <mergeCell ref="AR16:BU16"/>
    <mergeCell ref="A6:BE6"/>
    <mergeCell ref="BF6:CS6"/>
    <mergeCell ref="A7:BE7"/>
    <mergeCell ref="BF7:CS7"/>
    <mergeCell ref="A8:BE8"/>
    <mergeCell ref="BF8:CS8"/>
    <mergeCell ref="B1:CR1"/>
    <mergeCell ref="B2:CR2"/>
    <mergeCell ref="A4:BE4"/>
    <mergeCell ref="BF4:CS4"/>
    <mergeCell ref="A5:BE5"/>
    <mergeCell ref="BF5:CS5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>
  <dimension ref="A1:C11"/>
  <sheetViews>
    <sheetView workbookViewId="0">
      <selection activeCell="B10" sqref="B10"/>
    </sheetView>
  </sheetViews>
  <sheetFormatPr defaultRowHeight="15.75"/>
  <cols>
    <col min="1" max="1" width="48.28515625" style="23" customWidth="1"/>
    <col min="2" max="2" width="35.7109375" style="23" customWidth="1"/>
    <col min="3" max="3" width="2.28515625" style="23" customWidth="1"/>
    <col min="4" max="16384" width="9.140625" style="23"/>
  </cols>
  <sheetData>
    <row r="1" spans="1:3" ht="3" customHeight="1"/>
    <row r="2" spans="1:3" s="21" customFormat="1" ht="16.5" customHeight="1">
      <c r="A2" s="59" t="s">
        <v>118</v>
      </c>
      <c r="B2" s="59"/>
      <c r="C2" s="59"/>
    </row>
    <row r="3" spans="1:3" s="21" customFormat="1" ht="16.5" customHeight="1">
      <c r="A3" s="59"/>
      <c r="B3" s="59"/>
      <c r="C3" s="59"/>
    </row>
    <row r="4" spans="1:3" ht="16.5" customHeight="1">
      <c r="A4" s="59"/>
      <c r="B4" s="59"/>
      <c r="C4" s="59"/>
    </row>
    <row r="5" spans="1:3" ht="16.5">
      <c r="A5" s="30"/>
      <c r="B5" s="30"/>
    </row>
    <row r="6" spans="1:3" ht="31.5">
      <c r="A6" s="24" t="s">
        <v>119</v>
      </c>
      <c r="B6" s="36" t="s">
        <v>25</v>
      </c>
    </row>
    <row r="7" spans="1:3" ht="31.5" customHeight="1">
      <c r="A7" s="24" t="s">
        <v>121</v>
      </c>
      <c r="B7" s="36" t="s">
        <v>25</v>
      </c>
    </row>
    <row r="8" spans="1:3" ht="78.75">
      <c r="A8" s="24" t="s">
        <v>122</v>
      </c>
      <c r="B8" s="36" t="s">
        <v>25</v>
      </c>
    </row>
    <row r="9" spans="1:3" ht="31.5">
      <c r="A9" s="24" t="s">
        <v>123</v>
      </c>
      <c r="B9" s="36" t="s">
        <v>25</v>
      </c>
    </row>
    <row r="11" spans="1:3" ht="30.75" customHeight="1">
      <c r="A11" s="102" t="s">
        <v>152</v>
      </c>
      <c r="B11" s="102"/>
    </row>
  </sheetData>
  <mergeCells count="2">
    <mergeCell ref="A2:C4"/>
    <mergeCell ref="A11:B11"/>
  </mergeCell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>
  <dimension ref="A1:C2"/>
  <sheetViews>
    <sheetView workbookViewId="0">
      <selection activeCell="C2" sqref="C2"/>
    </sheetView>
  </sheetViews>
  <sheetFormatPr defaultRowHeight="15"/>
  <cols>
    <col min="1" max="1" width="59.7109375" customWidth="1"/>
    <col min="2" max="2" width="17.5703125" customWidth="1"/>
    <col min="3" max="3" width="22.85546875" customWidth="1"/>
  </cols>
  <sheetData>
    <row r="1" spans="1:3" ht="70.5" customHeight="1">
      <c r="A1" s="103" t="s">
        <v>124</v>
      </c>
      <c r="B1" s="103"/>
    </row>
    <row r="2" spans="1:3" ht="78.75" customHeight="1">
      <c r="A2" s="37" t="s">
        <v>125</v>
      </c>
      <c r="B2" s="38" t="s">
        <v>26</v>
      </c>
      <c r="C2" s="39"/>
    </row>
  </sheetData>
  <mergeCells count="1">
    <mergeCell ref="A1:B1"/>
  </mergeCells>
  <pageMargins left="0.7" right="0.7" top="0.75" bottom="0.75" header="0.3" footer="0.3"/>
  <legacyDrawing r:id="rId1"/>
  <oleObjects>
    <oleObject progId="Word.Document.8" dvAspect="DVASPECT_ICON" link="[1]!''''" oleUpdate="OLEUPDATE_ALWAYS" shapeId="10242"/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12</vt:i4>
      </vt:variant>
    </vt:vector>
  </HeadingPairs>
  <TitlesOfParts>
    <vt:vector size="12" baseType="lpstr">
      <vt:lpstr>ф 3.1.</vt:lpstr>
      <vt:lpstr>ф 3.2.</vt:lpstr>
      <vt:lpstr>ф 3.3.</vt:lpstr>
      <vt:lpstr>ф 3.4.</vt:lpstr>
      <vt:lpstr>ф 3.5.</vt:lpstr>
      <vt:lpstr>ф 3.6.</vt:lpstr>
      <vt:lpstr>ф 3.7.</vt:lpstr>
      <vt:lpstr>ф 3.8.</vt:lpstr>
      <vt:lpstr>ф 3.9.</vt:lpstr>
      <vt:lpstr>ф 3.10.</vt:lpstr>
      <vt:lpstr>ф 3.11.</vt:lpstr>
      <vt:lpstr>ф 3.12.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Lenovo User</dc:creator>
  <cp:lastModifiedBy>GvardeytsevaOV</cp:lastModifiedBy>
  <cp:lastPrinted>2013-05-07T08:42:43Z</cp:lastPrinted>
  <dcterms:created xsi:type="dcterms:W3CDTF">2010-02-17T08:51:56Z</dcterms:created>
  <dcterms:modified xsi:type="dcterms:W3CDTF">2014-03-27T08:07:42Z</dcterms:modified>
</cp:coreProperties>
</file>