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475" windowHeight="8520" activeTab="1"/>
  </bookViews>
  <sheets>
    <sheet name="титульный" sheetId="1" r:id="rId1"/>
    <sheet name="предложение" sheetId="3" r:id="rId2"/>
  </sheets>
  <externalReferences>
    <externalReference r:id="rId3"/>
  </externalReferences>
  <definedNames>
    <definedName name="double_rate_tariff">[1]Титульный!$F$34</definedName>
    <definedName name="flag_NVV">[1]Титульный!$F$13</definedName>
    <definedName name="group_rates">[1]Титульный!$F$32</definedName>
    <definedName name="kind_of_control_method">[1]TEHSHEET!$K$2:$K$5</definedName>
    <definedName name="name_dblRate_1">[1]TEHSHEET!$U$2</definedName>
    <definedName name="name_dblRate_2">[1]TEHSHEET!$V$2</definedName>
    <definedName name="org">[1]Титульный!$F$21</definedName>
    <definedName name="periodEnd">[1]Титульный!$F$17</definedName>
    <definedName name="periodStart">[1]Титульный!$F$16</definedName>
    <definedName name="tariff_GVS">[1]TEHSHEET!$S$10</definedName>
    <definedName name="unit_tariff_double_rate_c">[1]TEHSHEET!$V$3</definedName>
    <definedName name="unit_tariff_double_rate_p">[1]TEHSHEET!$U$3</definedName>
    <definedName name="unit_tariff_single_rate">[1]TEHSHEET!$T$3</definedName>
    <definedName name="unit_tariff_useful_output">[1]TEHSHEET!$W$3</definedName>
  </definedNames>
  <calcPr calcId="145621"/>
</workbook>
</file>

<file path=xl/calcChain.xml><?xml version="1.0" encoding="utf-8"?>
<calcChain xmlns="http://schemas.openxmlformats.org/spreadsheetml/2006/main">
  <c r="E40" i="3" l="1"/>
  <c r="E36" i="3"/>
  <c r="D19" i="3" l="1"/>
  <c r="D18" i="3"/>
  <c r="D17" i="3"/>
  <c r="D16" i="3"/>
  <c r="D39" i="3" l="1"/>
  <c r="E37" i="3"/>
  <c r="D35" i="3"/>
  <c r="D30" i="3"/>
  <c r="D29" i="3"/>
  <c r="D28" i="3"/>
  <c r="D27" i="3"/>
  <c r="C27" i="3"/>
  <c r="C29" i="3" s="1"/>
  <c r="C30" i="3"/>
  <c r="D25" i="3"/>
  <c r="D24" i="3"/>
  <c r="D23" i="3"/>
  <c r="D22" i="3"/>
  <c r="C22" i="3"/>
  <c r="C24" i="3" s="1"/>
  <c r="C25" i="3"/>
  <c r="C19" i="3"/>
  <c r="D14" i="3"/>
  <c r="C5" i="3"/>
  <c r="C16" i="3" l="1"/>
  <c r="C23" i="3"/>
  <c r="C28" i="3"/>
  <c r="E35" i="3"/>
  <c r="C17" i="3" l="1"/>
  <c r="C18" i="3"/>
</calcChain>
</file>

<file path=xl/sharedStrings.xml><?xml version="1.0" encoding="utf-8"?>
<sst xmlns="http://schemas.openxmlformats.org/spreadsheetml/2006/main" count="116" uniqueCount="100">
  <si>
    <t>Версия 1.1.1</t>
  </si>
  <si>
    <t>Предложение об установлении цен (тарифов) в сфере теплоснабжения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</si>
  <si>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Субъект РФ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</si>
  <si>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</si>
  <si>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</si>
  <si>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</si>
  <si>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</si>
  <si>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да</t>
  </si>
  <si>
    <t>Указывать разбивку НВВ по полугодиям</t>
  </si>
  <si>
    <t>Период регулирования</t>
  </si>
  <si>
    <t>01.01.2016</t>
  </si>
  <si>
    <t>Начало очередного периода регулирования</t>
  </si>
  <si>
    <t>31.12.2016</t>
  </si>
  <si>
    <t>Окончание очередного периода регулирования</t>
  </si>
  <si>
    <t>Является ли данное юридическое лицо подразделением (филиалом) другой организации</t>
  </si>
  <si>
    <t>Наименование организации</t>
  </si>
  <si>
    <t>ООО "Энергонефть Томск"</t>
  </si>
  <si>
    <t>Наименование филиала</t>
  </si>
  <si>
    <t>ИНН</t>
  </si>
  <si>
    <t>7022010799</t>
  </si>
  <si>
    <t>КПП</t>
  </si>
  <si>
    <t>702201001</t>
  </si>
  <si>
    <t>Вид деятельности</t>
  </si>
  <si>
    <t>производство (некомбинированная выработка)+передача</t>
  </si>
  <si>
    <t>Режим налогообложения</t>
  </si>
  <si>
    <t>общий</t>
  </si>
  <si>
    <t>Организация выполняет/планирует к выполнению инвестиционную программу</t>
  </si>
  <si>
    <t>тариф на тепловую энергию (мощность)</t>
  </si>
  <si>
    <t>Тариф</t>
  </si>
  <si>
    <t>Наличие двухставочного тарифа</t>
  </si>
  <si>
    <t>НДС (Отметка об учтенном НДС)</t>
  </si>
  <si>
    <t>тариф указан без НДС для плательщиков НДС</t>
  </si>
  <si>
    <t>Тариф на теплоноситель установлен с разбивкой по поставщикам</t>
  </si>
  <si>
    <t>Адрес регулируемой организации</t>
  </si>
  <si>
    <t>Юридический адрес</t>
  </si>
  <si>
    <t>636785, Российская Федерация, Томская область г. Стрежевой, ул. Строителей 95</t>
  </si>
  <si>
    <t>Почтовый адрес</t>
  </si>
  <si>
    <t>Руководитель</t>
  </si>
  <si>
    <t>Фамилия, имя, отчество</t>
  </si>
  <si>
    <t>Мажурин Виктор Александрович</t>
  </si>
  <si>
    <t>(код) номер телефона</t>
  </si>
  <si>
    <t>(382 59)  6-30-04</t>
  </si>
  <si>
    <t>Главный бухгалтер</t>
  </si>
  <si>
    <t>Иващиненко Светлана Анатольевна</t>
  </si>
  <si>
    <t>(382 59)  5-02-90</t>
  </si>
  <si>
    <t>Должностное лицо, ответственное за составление формы</t>
  </si>
  <si>
    <t>Боголюбова М.Д.</t>
  </si>
  <si>
    <t>Должность</t>
  </si>
  <si>
    <t>Ведущий специалист ПЭО</t>
  </si>
  <si>
    <t>8(38259) 6-66-18</t>
  </si>
  <si>
    <t>e-mail</t>
  </si>
  <si>
    <t>BogolybovaMD@energoneft-t.ru</t>
  </si>
  <si>
    <t>№ п/п</t>
  </si>
  <si>
    <t>Информация, подлежащая раскрытию</t>
  </si>
  <si>
    <t>Значение</t>
  </si>
  <si>
    <t>Ссылки на документы</t>
  </si>
  <si>
    <t>Примечание</t>
  </si>
  <si>
    <t>1</t>
  </si>
  <si>
    <t>2</t>
  </si>
  <si>
    <t>3</t>
  </si>
  <si>
    <t>4</t>
  </si>
  <si>
    <t>5</t>
  </si>
  <si>
    <t>1.</t>
  </si>
  <si>
    <t>Информация о предложении регулируемой организации об установлении тарифов в сфере теплоснабжения на очередной период регулирования</t>
  </si>
  <si>
    <t>1.1.</t>
  </si>
  <si>
    <t>Копия утвержденной в установленном порядке инвестиционной программы (проекта инвестиционной программы)</t>
  </si>
  <si>
    <t>1.2.</t>
  </si>
  <si>
    <t>Метод регулирования</t>
  </si>
  <si>
    <t>1.2.1</t>
  </si>
  <si>
    <t>Добавить метод</t>
  </si>
  <si>
    <t>1.3.</t>
  </si>
  <si>
    <t>1.3.1</t>
  </si>
  <si>
    <t>Добавить поставщика</t>
  </si>
  <si>
    <t>1.3.2</t>
  </si>
  <si>
    <t>Добавить тариф</t>
  </si>
  <si>
    <t>1.4.</t>
  </si>
  <si>
    <t>Срок действия цен (тарифов)</t>
  </si>
  <si>
    <t>1.5.</t>
  </si>
  <si>
    <t>Долгосрочные параметры регулирования (в случае если их установление предусмотрено выбранным методом регулирования)*</t>
  </si>
  <si>
    <t>1.6.</t>
  </si>
  <si>
    <t>1.6.1</t>
  </si>
  <si>
    <t>1.6.2</t>
  </si>
  <si>
    <t>Добавить НВВ</t>
  </si>
  <si>
    <t>1.7.</t>
  </si>
  <si>
    <t>1.7.1</t>
  </si>
  <si>
    <t>Добавить объём</t>
  </si>
  <si>
    <t>1.8.</t>
  </si>
  <si>
    <t>Томская область</t>
  </si>
  <si>
    <t>метод индексации установленных тарифов</t>
  </si>
  <si>
    <t>С 01.01.2018 по 31.12.2018</t>
  </si>
  <si>
    <t>С 01.01.2018 по 30.06.2018</t>
  </si>
  <si>
    <t>С 01.07.2018 по 31.12.2018</t>
  </si>
  <si>
    <t>31.12.2018</t>
  </si>
  <si>
    <t>01.01.2018</t>
  </si>
  <si>
    <t>с 01.01.2018 по 31.12.2018 г.</t>
  </si>
  <si>
    <t>1.9.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</si>
  <si>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определенный в соответствии с законодательством Российской Федерации, тыс руб</t>
  </si>
  <si>
    <t>Размер недополученных доходов регулируемой организацией (при их наличии), определенный в соответствии с законодательством Российской Федерации, тыс руб</t>
  </si>
  <si>
    <t>Приказ Департамента Тарифного Регулирования Томской области № 1-448/9(789) от 16.12.2016 г.</t>
  </si>
  <si>
    <t>http://rec.tomsk.gov.ru/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</si>
</sst>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</borders>
  <cellStyleXfs count="67">
    <xf numFmtId="0" fontId="0" fillId="0" borderId="0"/>
    <xf numFmtId="49" fontId="2" fillId="0" borderId="0" applyBorder="0">
      <alignment vertical="top"/>
    </xf>
    <xf numFmtId="0" fontId="4" fillId="0" borderId="0"/>
    <xf numFmtId="165" fontId="4" fillId="0" borderId="0"/>
    <xf numFmtId="0" fontId="31" fillId="0" borderId="0"/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0" fontId="15" fillId="0" borderId="1" applyNumberFormat="0" applyAlignment="0">
      <protection locked="0"/>
    </xf>
    <xf numFmtId="164" fontId="5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5" fillId="2" borderId="1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30" fillId="3" borderId="2" applyNumberFormat="0">
      <alignment horizontal="center" vertical="center"/>
    </xf>
    <xf numFmtId="0" fontId="11" fillId="4" borderId="1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2" fillId="5" borderId="4" applyBorder="0">
      <alignment horizontal="right"/>
    </xf>
    <xf numFmtId="49" fontId="2" fillId="0" borderId="0" applyBorder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32" fillId="0" borderId="0"/>
    <xf numFmtId="0" fontId="1" fillId="0" borderId="0"/>
    <xf numFmtId="0" fontId="3" fillId="0" borderId="0"/>
    <xf numFmtId="49" fontId="2" fillId="0" borderId="0" applyBorder="0">
      <alignment vertical="top"/>
    </xf>
    <xf numFmtId="0" fontId="3" fillId="0" borderId="0"/>
    <xf numFmtId="0" fontId="29" fillId="6" borderId="0" applyNumberFormat="0" applyBorder="0" applyAlignment="0">
      <alignment horizontal="left" vertical="center"/>
    </xf>
    <xf numFmtId="0" fontId="29" fillId="6" borderId="0" applyNumberFormat="0" applyBorder="0" applyAlignment="0">
      <alignment horizontal="left" vertical="center"/>
    </xf>
    <xf numFmtId="0" fontId="3" fillId="0" borderId="0"/>
    <xf numFmtId="49" fontId="2" fillId="0" borderId="0" applyBorder="0">
      <alignment vertical="top"/>
    </xf>
    <xf numFmtId="0" fontId="3" fillId="0" borderId="0"/>
    <xf numFmtId="49" fontId="2" fillId="6" borderId="0" applyBorder="0">
      <alignment vertical="top"/>
    </xf>
    <xf numFmtId="49" fontId="2" fillId="6" borderId="0" applyBorder="0">
      <alignment vertical="top"/>
    </xf>
    <xf numFmtId="0" fontId="2" fillId="0" borderId="0">
      <alignment horizontal="left" vertical="center"/>
    </xf>
    <xf numFmtId="0" fontId="3" fillId="0" borderId="0"/>
    <xf numFmtId="0" fontId="3" fillId="0" borderId="0"/>
    <xf numFmtId="0" fontId="1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" fontId="2" fillId="7" borderId="0" applyBorder="0">
      <alignment horizontal="right"/>
    </xf>
    <xf numFmtId="4" fontId="2" fillId="7" borderId="5" applyBorder="0">
      <alignment horizontal="right"/>
    </xf>
  </cellStyleXfs>
  <cellXfs count="89">
    <xf numFmtId="0" fontId="0" fillId="0" borderId="0" xfId="0"/>
    <xf numFmtId="49" fontId="2" fillId="0" borderId="0" xfId="1">
      <alignment vertical="top"/>
    </xf>
    <xf numFmtId="0" fontId="9" fillId="0" borderId="0" xfId="58" applyFont="1" applyAlignment="1" applyProtection="1">
      <alignment vertical="center" wrapText="1"/>
    </xf>
    <xf numFmtId="0" fontId="9" fillId="0" borderId="0" xfId="58" applyFont="1" applyAlignment="1" applyProtection="1">
      <alignment horizontal="center" vertical="center" wrapText="1"/>
    </xf>
    <xf numFmtId="0" fontId="2" fillId="8" borderId="0" xfId="58" applyFont="1" applyFill="1" applyBorder="1" applyAlignment="1" applyProtection="1">
      <alignment vertical="center" wrapText="1"/>
    </xf>
    <xf numFmtId="0" fontId="2" fillId="0" borderId="0" xfId="58" applyFont="1" applyBorder="1" applyAlignment="1" applyProtection="1">
      <alignment vertical="center" wrapText="1"/>
    </xf>
    <xf numFmtId="0" fontId="2" fillId="0" borderId="0" xfId="58" applyFont="1" applyAlignment="1" applyProtection="1">
      <alignment horizontal="right" vertical="center"/>
    </xf>
    <xf numFmtId="0" fontId="18" fillId="8" borderId="0" xfId="58" applyFont="1" applyFill="1" applyBorder="1" applyAlignment="1" applyProtection="1">
      <alignment vertical="center" wrapText="1"/>
    </xf>
    <xf numFmtId="0" fontId="8" fillId="8" borderId="0" xfId="58" applyFont="1" applyFill="1" applyBorder="1" applyAlignment="1" applyProtection="1">
      <alignment vertical="center" wrapText="1"/>
    </xf>
    <xf numFmtId="0" fontId="2" fillId="8" borderId="0" xfId="58" applyFont="1" applyFill="1" applyBorder="1" applyAlignment="1" applyProtection="1">
      <alignment horizontal="right" vertical="center" wrapText="1" indent="1"/>
    </xf>
    <xf numFmtId="0" fontId="19" fillId="8" borderId="0" xfId="58" applyFont="1" applyFill="1" applyBorder="1" applyAlignment="1" applyProtection="1">
      <alignment horizontal="center" vertical="center" wrapText="1"/>
    </xf>
    <xf numFmtId="0" fontId="9" fillId="8" borderId="0" xfId="58" applyNumberFormat="1" applyFont="1" applyFill="1" applyBorder="1" applyAlignment="1" applyProtection="1">
      <alignment horizontal="center" vertical="center" wrapText="1"/>
    </xf>
    <xf numFmtId="0" fontId="2" fillId="8" borderId="0" xfId="58" applyNumberFormat="1" applyFont="1" applyFill="1" applyBorder="1" applyAlignment="1" applyProtection="1">
      <alignment horizontal="center" vertical="center" wrapText="1"/>
    </xf>
    <xf numFmtId="0" fontId="2" fillId="8" borderId="0" xfId="58" applyFont="1" applyFill="1" applyBorder="1" applyAlignment="1" applyProtection="1">
      <alignment horizontal="center" vertical="center" wrapText="1"/>
    </xf>
    <xf numFmtId="14" fontId="2" fillId="8" borderId="0" xfId="58" applyNumberFormat="1" applyFont="1" applyFill="1" applyBorder="1" applyAlignment="1" applyProtection="1">
      <alignment horizontal="center" vertical="center" wrapText="1"/>
    </xf>
    <xf numFmtId="0" fontId="17" fillId="0" borderId="0" xfId="58" applyFont="1" applyAlignment="1" applyProtection="1">
      <alignment horizontal="center" vertical="center" wrapText="1"/>
    </xf>
    <xf numFmtId="0" fontId="20" fillId="8" borderId="0" xfId="58" applyNumberFormat="1" applyFont="1" applyFill="1" applyBorder="1" applyAlignment="1" applyProtection="1">
      <alignment horizontal="center" vertical="center" wrapText="1"/>
    </xf>
    <xf numFmtId="0" fontId="2" fillId="8" borderId="0" xfId="58" applyNumberFormat="1" applyFont="1" applyFill="1" applyBorder="1" applyAlignment="1" applyProtection="1">
      <alignment horizontal="right" vertical="center" wrapText="1" indent="1"/>
    </xf>
    <xf numFmtId="0" fontId="2" fillId="0" borderId="0" xfId="58" applyFont="1" applyFill="1" applyAlignment="1" applyProtection="1">
      <alignment vertical="center"/>
    </xf>
    <xf numFmtId="49" fontId="2" fillId="8" borderId="0" xfId="58" applyNumberFormat="1" applyFont="1" applyFill="1" applyBorder="1" applyAlignment="1" applyProtection="1">
      <alignment horizontal="right" vertical="center" wrapText="1" indent="1"/>
    </xf>
    <xf numFmtId="49" fontId="18" fillId="8" borderId="0" xfId="58" applyNumberFormat="1" applyFont="1" applyFill="1" applyBorder="1" applyAlignment="1" applyProtection="1">
      <alignment horizontal="center" vertical="center" wrapText="1"/>
    </xf>
    <xf numFmtId="0" fontId="2" fillId="8" borderId="7" xfId="58" applyFont="1" applyFill="1" applyBorder="1" applyAlignment="1" applyProtection="1">
      <alignment horizontal="right" vertical="center" wrapText="1" indent="1"/>
    </xf>
    <xf numFmtId="49" fontId="2" fillId="9" borderId="8" xfId="58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58" applyFont="1" applyAlignment="1" applyProtection="1">
      <alignment vertical="center" wrapText="1"/>
    </xf>
    <xf numFmtId="49" fontId="2" fillId="7" borderId="8" xfId="58" applyNumberFormat="1" applyFont="1" applyFill="1" applyBorder="1" applyAlignment="1" applyProtection="1">
      <alignment horizontal="center" vertical="center" wrapText="1"/>
    </xf>
    <xf numFmtId="0" fontId="17" fillId="0" borderId="0" xfId="58" applyNumberFormat="1" applyFont="1" applyFill="1" applyBorder="1" applyAlignment="1" applyProtection="1">
      <alignment horizontal="center" vertical="top" wrapText="1"/>
    </xf>
    <xf numFmtId="0" fontId="2" fillId="7" borderId="8" xfId="58" applyFont="1" applyFill="1" applyBorder="1" applyAlignment="1" applyProtection="1">
      <alignment horizontal="center" vertical="center"/>
    </xf>
    <xf numFmtId="49" fontId="2" fillId="0" borderId="8" xfId="58" applyNumberFormat="1" applyFont="1" applyFill="1" applyBorder="1" applyAlignment="1" applyProtection="1">
      <alignment horizontal="center" vertical="center" wrapText="1"/>
    </xf>
    <xf numFmtId="0" fontId="33" fillId="0" borderId="0" xfId="58" applyFont="1" applyAlignment="1" applyProtection="1">
      <alignment horizontal="center" vertical="center" wrapText="1"/>
    </xf>
    <xf numFmtId="49" fontId="2" fillId="11" borderId="8" xfId="59" applyNumberFormat="1" applyFont="1" applyFill="1" applyBorder="1" applyAlignment="1" applyProtection="1">
      <alignment horizontal="center" vertical="center" wrapText="1"/>
    </xf>
    <xf numFmtId="0" fontId="2" fillId="9" borderId="8" xfId="58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58" applyNumberFormat="1" applyFont="1" applyFill="1" applyAlignment="1" applyProtection="1">
      <alignment horizontal="left" vertical="center" wrapText="1"/>
    </xf>
    <xf numFmtId="0" fontId="33" fillId="0" borderId="0" xfId="58" applyFont="1" applyFill="1" applyAlignment="1" applyProtection="1">
      <alignment horizontal="left" vertical="center" wrapText="1"/>
    </xf>
    <xf numFmtId="14" fontId="33" fillId="8" borderId="0" xfId="58" applyNumberFormat="1" applyFont="1" applyFill="1" applyBorder="1" applyAlignment="1" applyProtection="1">
      <alignment horizontal="left" vertical="center" wrapText="1"/>
    </xf>
    <xf numFmtId="14" fontId="33" fillId="0" borderId="0" xfId="58" applyNumberFormat="1" applyFont="1" applyFill="1" applyAlignment="1" applyProtection="1">
      <alignment horizontal="left" vertical="center" wrapText="1"/>
    </xf>
    <xf numFmtId="14" fontId="33" fillId="8" borderId="0" xfId="58" applyNumberFormat="1" applyFont="1" applyFill="1" applyBorder="1" applyAlignment="1" applyProtection="1">
      <alignment horizontal="left" vertical="center"/>
    </xf>
    <xf numFmtId="0" fontId="33" fillId="0" borderId="0" xfId="58" applyFont="1" applyFill="1" applyBorder="1" applyAlignment="1" applyProtection="1">
      <alignment horizontal="left" vertical="center" wrapText="1"/>
    </xf>
    <xf numFmtId="49" fontId="33" fillId="0" borderId="0" xfId="58" applyNumberFormat="1" applyFont="1" applyFill="1" applyBorder="1" applyAlignment="1" applyProtection="1">
      <alignment horizontal="left" vertical="center" wrapText="1"/>
    </xf>
    <xf numFmtId="49" fontId="2" fillId="8" borderId="8" xfId="59" applyNumberFormat="1" applyFont="1" applyFill="1" applyBorder="1" applyAlignment="1" applyProtection="1">
      <alignment horizontal="center" vertical="center" wrapText="1"/>
    </xf>
    <xf numFmtId="0" fontId="2" fillId="8" borderId="0" xfId="60" applyFont="1" applyFill="1" applyBorder="1" applyAlignment="1" applyProtection="1">
      <alignment vertical="center" wrapText="1"/>
    </xf>
    <xf numFmtId="0" fontId="2" fillId="8" borderId="6" xfId="60" applyFont="1" applyFill="1" applyBorder="1" applyAlignment="1" applyProtection="1">
      <alignment horizontal="center" vertical="center" wrapText="1"/>
    </xf>
    <xf numFmtId="0" fontId="8" fillId="8" borderId="0" xfId="60" applyFont="1" applyFill="1" applyBorder="1" applyAlignment="1" applyProtection="1">
      <alignment horizontal="center" vertical="center" wrapText="1"/>
    </xf>
    <xf numFmtId="0" fontId="2" fillId="8" borderId="0" xfId="60" applyFont="1" applyFill="1" applyBorder="1" applyAlignment="1" applyProtection="1">
      <alignment horizontal="center" vertical="center" wrapText="1"/>
    </xf>
    <xf numFmtId="0" fontId="2" fillId="0" borderId="8" xfId="60" applyFont="1" applyFill="1" applyBorder="1" applyAlignment="1" applyProtection="1">
      <alignment vertical="center" wrapText="1"/>
    </xf>
    <xf numFmtId="4" fontId="2" fillId="9" borderId="8" xfId="60" applyNumberFormat="1" applyFont="1" applyFill="1" applyBorder="1" applyAlignment="1" applyProtection="1">
      <alignment horizontal="right" vertical="center" wrapText="1"/>
      <protection locked="0"/>
    </xf>
    <xf numFmtId="4" fontId="2" fillId="9" borderId="13" xfId="60" applyNumberFormat="1" applyFont="1" applyFill="1" applyBorder="1" applyAlignment="1" applyProtection="1">
      <alignment horizontal="right" vertical="center" wrapText="1"/>
      <protection locked="0"/>
    </xf>
    <xf numFmtId="49" fontId="9" fillId="0" borderId="8" xfId="60" applyNumberFormat="1" applyFont="1" applyFill="1" applyBorder="1" applyAlignment="1" applyProtection="1">
      <alignment horizontal="center" vertical="center" wrapText="1"/>
    </xf>
    <xf numFmtId="4" fontId="9" fillId="0" borderId="13" xfId="60" applyNumberFormat="1" applyFont="1" applyFill="1" applyBorder="1" applyAlignment="1" applyProtection="1">
      <alignment horizontal="right" vertical="center" wrapText="1"/>
    </xf>
    <xf numFmtId="0" fontId="9" fillId="0" borderId="8" xfId="60" applyFont="1" applyFill="1" applyBorder="1" applyAlignment="1" applyProtection="1">
      <alignment horizontal="left" vertical="center" wrapText="1" indent="2"/>
    </xf>
    <xf numFmtId="0" fontId="2" fillId="0" borderId="8" xfId="60" applyFont="1" applyFill="1" applyBorder="1" applyAlignment="1" applyProtection="1">
      <alignment horizontal="left" vertical="center" wrapText="1" indent="3"/>
    </xf>
    <xf numFmtId="49" fontId="24" fillId="8" borderId="17" xfId="38" applyNumberFormat="1" applyFont="1" applyFill="1" applyBorder="1" applyAlignment="1" applyProtection="1">
      <alignment horizontal="center" vertical="center" wrapText="1"/>
    </xf>
    <xf numFmtId="4" fontId="2" fillId="8" borderId="8" xfId="60" applyNumberFormat="1" applyFont="1" applyFill="1" applyBorder="1" applyAlignment="1" applyProtection="1">
      <alignment horizontal="right" vertical="center" wrapText="1"/>
    </xf>
    <xf numFmtId="0" fontId="2" fillId="0" borderId="18" xfId="60" applyFont="1" applyFill="1" applyBorder="1" applyAlignment="1" applyProtection="1">
      <alignment horizontal="left" vertical="center" wrapText="1"/>
    </xf>
    <xf numFmtId="0" fontId="33" fillId="0" borderId="8" xfId="60" applyFont="1" applyFill="1" applyBorder="1" applyAlignment="1" applyProtection="1">
      <alignment vertical="center" wrapText="1"/>
    </xf>
    <xf numFmtId="0" fontId="33" fillId="0" borderId="18" xfId="60" applyFont="1" applyFill="1" applyBorder="1" applyAlignment="1" applyProtection="1">
      <alignment vertical="center" wrapText="1"/>
    </xf>
    <xf numFmtId="0" fontId="33" fillId="8" borderId="13" xfId="60" applyFont="1" applyFill="1" applyBorder="1" applyAlignment="1" applyProtection="1">
      <alignment vertical="center" wrapText="1"/>
    </xf>
    <xf numFmtId="4" fontId="33" fillId="8" borderId="13" xfId="60" applyNumberFormat="1" applyFont="1" applyFill="1" applyBorder="1" applyAlignment="1" applyProtection="1">
      <alignment horizontal="right" vertical="center" wrapText="1"/>
    </xf>
    <xf numFmtId="0" fontId="2" fillId="0" borderId="19" xfId="60" applyFont="1" applyFill="1" applyBorder="1" applyAlignment="1" applyProtection="1">
      <alignment horizontal="left" vertical="center" wrapText="1"/>
    </xf>
    <xf numFmtId="49" fontId="10" fillId="8" borderId="8" xfId="29" applyNumberFormat="1" applyFont="1" applyFill="1" applyBorder="1" applyAlignment="1" applyProtection="1">
      <alignment horizontal="left" vertical="center" wrapText="1"/>
    </xf>
    <xf numFmtId="0" fontId="9" fillId="0" borderId="8" xfId="60" applyFont="1" applyFill="1" applyBorder="1" applyAlignment="1" applyProtection="1">
      <alignment horizontal="left" vertical="center" wrapText="1"/>
    </xf>
    <xf numFmtId="0" fontId="2" fillId="8" borderId="8" xfId="60" applyFont="1" applyFill="1" applyBorder="1" applyAlignment="1" applyProtection="1">
      <alignment horizontal="left" vertical="center" wrapText="1"/>
    </xf>
    <xf numFmtId="0" fontId="33" fillId="0" borderId="18" xfId="60" applyFont="1" applyFill="1" applyBorder="1" applyAlignment="1" applyProtection="1">
      <alignment horizontal="left" vertical="center" wrapText="1"/>
    </xf>
    <xf numFmtId="49" fontId="2" fillId="8" borderId="8" xfId="60" applyNumberFormat="1" applyFont="1" applyFill="1" applyBorder="1" applyAlignment="1" applyProtection="1">
      <alignment horizontal="left" vertical="center" wrapText="1"/>
    </xf>
    <xf numFmtId="49" fontId="9" fillId="8" borderId="8" xfId="60" applyNumberFormat="1" applyFont="1" applyFill="1" applyBorder="1" applyAlignment="1" applyProtection="1">
      <alignment horizontal="left" vertical="center" wrapText="1"/>
    </xf>
    <xf numFmtId="49" fontId="2" fillId="5" borderId="8" xfId="60" applyNumberFormat="1" applyFont="1" applyFill="1" applyBorder="1" applyAlignment="1" applyProtection="1">
      <alignment horizontal="left" vertical="center" wrapText="1"/>
      <protection locked="0"/>
    </xf>
    <xf numFmtId="49" fontId="9" fillId="0" borderId="8" xfId="60" applyNumberFormat="1" applyFont="1" applyFill="1" applyBorder="1" applyAlignment="1" applyProtection="1">
      <alignment horizontal="left" vertical="center" wrapText="1"/>
    </xf>
    <xf numFmtId="0" fontId="33" fillId="8" borderId="8" xfId="60" applyFont="1" applyFill="1" applyBorder="1" applyAlignment="1" applyProtection="1">
      <alignment horizontal="left" vertical="center" wrapText="1"/>
    </xf>
    <xf numFmtId="0" fontId="2" fillId="9" borderId="8" xfId="60" applyNumberFormat="1" applyFont="1" applyFill="1" applyBorder="1" applyAlignment="1" applyProtection="1">
      <alignment horizontal="left" vertical="center" wrapText="1"/>
      <protection locked="0"/>
    </xf>
    <xf numFmtId="0" fontId="2" fillId="7" borderId="8" xfId="60" applyNumberFormat="1" applyFont="1" applyFill="1" applyBorder="1" applyAlignment="1" applyProtection="1">
      <alignment horizontal="right" vertical="center" wrapText="1"/>
    </xf>
    <xf numFmtId="49" fontId="0" fillId="11" borderId="8" xfId="59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12" xfId="38" applyFont="1" applyFill="1" applyBorder="1" applyAlignment="1" applyProtection="1">
      <alignment horizontal="center" vertical="center" wrapText="1"/>
    </xf>
    <xf numFmtId="49" fontId="0" fillId="8" borderId="8" xfId="60" applyNumberFormat="1" applyFont="1" applyFill="1" applyBorder="1" applyAlignment="1" applyProtection="1">
      <alignment horizontal="center" vertical="center" wrapText="1"/>
    </xf>
    <xf numFmtId="0" fontId="0" fillId="0" borderId="8" xfId="60" applyFont="1" applyFill="1" applyBorder="1" applyAlignment="1" applyProtection="1">
      <alignment horizontal="left" vertical="center" wrapText="1" indent="1"/>
    </xf>
    <xf numFmtId="0" fontId="0" fillId="8" borderId="8" xfId="60" applyNumberFormat="1" applyFont="1" applyFill="1" applyBorder="1" applyAlignment="1" applyProtection="1">
      <alignment horizontal="center" vertical="center" wrapText="1"/>
    </xf>
    <xf numFmtId="0" fontId="0" fillId="0" borderId="8" xfId="60" applyFont="1" applyFill="1" applyBorder="1" applyAlignment="1" applyProtection="1">
      <alignment horizontal="left" vertical="center" wrapText="1" indent="2"/>
    </xf>
    <xf numFmtId="0" fontId="0" fillId="0" borderId="8" xfId="60" applyFont="1" applyFill="1" applyBorder="1" applyAlignment="1" applyProtection="1">
      <alignment horizontal="left" vertical="center" wrapText="1" indent="4"/>
    </xf>
    <xf numFmtId="0" fontId="0" fillId="0" borderId="8" xfId="60" applyFont="1" applyFill="1" applyBorder="1" applyAlignment="1" applyProtection="1">
      <alignment horizontal="left" vertical="center" wrapText="1" indent="3"/>
    </xf>
    <xf numFmtId="0" fontId="23" fillId="10" borderId="9" xfId="0" applyFont="1" applyFill="1" applyBorder="1" applyAlignment="1" applyProtection="1">
      <alignment horizontal="center" vertical="center"/>
    </xf>
    <xf numFmtId="0" fontId="23" fillId="10" borderId="10" xfId="0" applyFont="1" applyFill="1" applyBorder="1" applyAlignment="1" applyProtection="1">
      <alignment horizontal="left" vertical="center" indent="3"/>
    </xf>
    <xf numFmtId="0" fontId="23" fillId="10" borderId="10" xfId="0" applyFont="1" applyFill="1" applyBorder="1" applyAlignment="1" applyProtection="1">
      <alignment horizontal="left" vertical="center"/>
    </xf>
    <xf numFmtId="0" fontId="23" fillId="10" borderId="11" xfId="0" applyFont="1" applyFill="1" applyBorder="1" applyAlignment="1" applyProtection="1">
      <alignment horizontal="left" vertical="center"/>
    </xf>
    <xf numFmtId="4" fontId="0" fillId="7" borderId="8" xfId="60" applyNumberFormat="1" applyFont="1" applyFill="1" applyBorder="1" applyAlignment="1" applyProtection="1">
      <alignment horizontal="right" vertical="center" wrapText="1"/>
    </xf>
    <xf numFmtId="49" fontId="0" fillId="5" borderId="8" xfId="60" applyNumberFormat="1" applyFont="1" applyFill="1" applyBorder="1" applyAlignment="1" applyProtection="1">
      <alignment horizontal="left" vertical="center" wrapText="1"/>
      <protection locked="0"/>
    </xf>
    <xf numFmtId="0" fontId="15" fillId="0" borderId="15" xfId="61" applyFont="1" applyBorder="1" applyAlignment="1">
      <alignment horizontal="center" vertical="center" wrapText="1"/>
    </xf>
    <xf numFmtId="0" fontId="15" fillId="0" borderId="14" xfId="61" applyFont="1" applyBorder="1" applyAlignment="1">
      <alignment horizontal="center" vertical="center" wrapText="1"/>
    </xf>
    <xf numFmtId="0" fontId="2" fillId="0" borderId="16" xfId="37" applyFont="1" applyFill="1" applyBorder="1" applyAlignment="1" applyProtection="1">
      <alignment horizontal="center" vertical="center" wrapText="1"/>
    </xf>
    <xf numFmtId="49" fontId="2" fillId="9" borderId="8" xfId="29" applyNumberFormat="1" applyFont="1" applyFill="1" applyBorder="1" applyAlignment="1" applyProtection="1">
      <alignment horizontal="left" vertical="center" wrapText="1"/>
      <protection locked="0"/>
    </xf>
    <xf numFmtId="49" fontId="10" fillId="9" borderId="8" xfId="29" applyNumberFormat="1" applyFill="1" applyBorder="1" applyAlignment="1" applyProtection="1">
      <alignment horizontal="left" vertical="center" wrapText="1"/>
      <protection locked="0"/>
    </xf>
  </cellXfs>
  <cellStyles count="67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17"/>
    <cellStyle name="Currency [0]" xfId="18"/>
    <cellStyle name="Currency2" xfId="19"/>
    <cellStyle name="Followed Hyperlink" xfId="20"/>
    <cellStyle name="Header 3" xfId="21"/>
    <cellStyle name="Hyperlink" xfId="22"/>
    <cellStyle name="normal" xfId="23"/>
    <cellStyle name="Normal1" xfId="24"/>
    <cellStyle name="Normal2" xfId="25"/>
    <cellStyle name="Percent1" xfId="26"/>
    <cellStyle name="Title 4" xfId="27"/>
    <cellStyle name="Ввод  2" xfId="28"/>
    <cellStyle name="Гиперссылка" xfId="29" builtinId="8"/>
    <cellStyle name="Гиперссылка 2" xfId="30"/>
    <cellStyle name="Гиперссылка 2 2" xfId="31"/>
    <cellStyle name="Гиперссылка 2 2 2" xfId="32"/>
    <cellStyle name="Гиперссылка 3" xfId="33"/>
    <cellStyle name="Гиперссылка 4" xfId="34"/>
    <cellStyle name="Гиперссылка 4 2" xfId="35"/>
    <cellStyle name="Гиперссылка 4 6" xfId="36"/>
    <cellStyle name="Заголовок" xfId="37"/>
    <cellStyle name="ЗаголовокСтолбца" xfId="38"/>
    <cellStyle name="Значение" xfId="39"/>
    <cellStyle name="Обычный" xfId="0" builtinId="0"/>
    <cellStyle name="Обычный 10" xfId="40"/>
    <cellStyle name="Обычный 11" xfId="41"/>
    <cellStyle name="Обычный 12" xfId="42"/>
    <cellStyle name="Обычный 12 2" xfId="43"/>
    <cellStyle name="Обычный 12 3 2" xfId="44"/>
    <cellStyle name="Обычный 14" xfId="45"/>
    <cellStyle name="Обычный 14 2" xfId="46"/>
    <cellStyle name="Обычный 14 3" xfId="47"/>
    <cellStyle name="Обычный 2" xfId="48"/>
    <cellStyle name="Обычный 2 10" xfId="49"/>
    <cellStyle name="Обычный 2 10 2" xfId="50"/>
    <cellStyle name="Обычный 2 14" xfId="51"/>
    <cellStyle name="Обычный 2 2" xfId="52"/>
    <cellStyle name="Обычный 2 8" xfId="53"/>
    <cellStyle name="Обычный 2_Новая инструкция1_фст" xfId="54"/>
    <cellStyle name="Обычный 3" xfId="55"/>
    <cellStyle name="Обычный 3 3" xfId="56"/>
    <cellStyle name="Обычный 3 3 2" xfId="57"/>
    <cellStyle name="Обычный 4" xfId="1"/>
    <cellStyle name="Обычный_SIMPLE_1_massive2" xfId="58"/>
    <cellStyle name="Обычный_ЖКУ_проект3" xfId="59"/>
    <cellStyle name="Обычный_Мониторинг инвестиций" xfId="60"/>
    <cellStyle name="Обычный_Шаблон по источникам для Модуля Реестр (2)" xfId="61"/>
    <cellStyle name="Процентный 10" xfId="62"/>
    <cellStyle name="Процентный 2" xfId="63"/>
    <cellStyle name="Стиль 1" xfId="64"/>
    <cellStyle name="Формула" xfId="65"/>
    <cellStyle name="ФормулаВБ_Мониторинг инвестиций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7</xdr:col>
      <xdr:colOff>219075</xdr:colOff>
      <xdr:row>7</xdr:row>
      <xdr:rowOff>0</xdr:rowOff>
    </xdr:to>
    <xdr:pic macro="[1]!modInfo.MainSheetHelp">
      <xdr:nvPicPr>
        <xdr:cNvPr id="2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3000375</xdr:colOff>
      <xdr:row>33</xdr:row>
      <xdr:rowOff>0</xdr:rowOff>
    </xdr:from>
    <xdr:to>
      <xdr:col>3</xdr:col>
      <xdr:colOff>3000375</xdr:colOff>
      <xdr:row>34</xdr:row>
      <xdr:rowOff>0</xdr:rowOff>
    </xdr:to>
    <xdr:pic macro="[1]!modInfo.MainSheetHelp">
      <xdr:nvPicPr>
        <xdr:cNvPr id="4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4410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</xdr:colOff>
      <xdr:row>12</xdr:row>
      <xdr:rowOff>0</xdr:rowOff>
    </xdr:from>
    <xdr:to>
      <xdr:col>4</xdr:col>
      <xdr:colOff>228600</xdr:colOff>
      <xdr:row>15</xdr:row>
      <xdr:rowOff>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5181600" y="3305175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228600</xdr:colOff>
      <xdr:row>15</xdr:row>
      <xdr:rowOff>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5181600" y="3305175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2016/&#1044;&#1058;&#1056;%20&#1058;&#1054;/&#1055;&#1088;&#1077;&#1076;&#1083;&#1086;&#1078;&#1077;&#1085;&#1080;&#1103;%20&#1086;&#1073;%20&#1091;&#1089;&#1090;&#1072;&#1085;&#1086;&#1074;&#1083;&#1077;&#1085;&#1080;&#1080;%20&#1090;&#1072;&#1088;&#1080;&#1092;&#1086;&#1074;%20&#1085;&#1072;%202017-2018/&#1076;&#1083;&#1103;%20&#1086;&#1090;&#1087;&#1088;&#1072;&#1074;&#1082;&#1080;/JKH.OPEN.INFO.REQUEST.WARM%202017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0"/>
      <sheetName val="modList01"/>
      <sheetName val="modList02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3"/>
      <sheetName val="modfrmDateChoose"/>
      <sheetName val="modComm"/>
      <sheetName val="modThisWorkbook"/>
      <sheetName val="REESTR_MO"/>
      <sheetName val="modfrmReestrMR"/>
      <sheetName val="modfrmCheckUpdates"/>
      <sheetName val="JKH.OPEN.INFO.REQUEST"/>
    </sheetNames>
    <definedNames>
      <definedName name="modfrmDateChoose.CalendarShow"/>
      <definedName name="modInfo.MainSheetHelp"/>
    </defined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F13" t="str">
            <v>да</v>
          </cell>
        </row>
        <row r="16">
          <cell r="F16" t="str">
            <v>01.01.2017</v>
          </cell>
        </row>
        <row r="17">
          <cell r="F17" t="str">
            <v>31.12.2019</v>
          </cell>
        </row>
        <row r="21">
          <cell r="F21" t="str">
            <v>ООО "Энергонефть Томск"</v>
          </cell>
        </row>
        <row r="32">
          <cell r="F32" t="str">
            <v>тариф на тепловую энергию (мощность)</v>
          </cell>
        </row>
        <row r="34">
          <cell r="F34" t="str">
            <v>нет</v>
          </cell>
        </row>
      </sheetData>
      <sheetData sheetId="7"/>
      <sheetData sheetId="8">
        <row r="18">
          <cell r="F18">
            <v>4603.6500835931502</v>
          </cell>
        </row>
      </sheetData>
      <sheetData sheetId="9"/>
      <sheetData sheetId="10"/>
      <sheetData sheetId="11"/>
      <sheetData sheetId="12"/>
      <sheetData sheetId="13">
        <row r="2">
          <cell r="K2" t="str">
            <v>метод экономически обоснованных расходов (затрат)</v>
          </cell>
          <cell r="U2" t="str">
            <v>мощность</v>
          </cell>
          <cell r="V2" t="str">
            <v>содержание</v>
          </cell>
        </row>
        <row r="3">
          <cell r="K3" t="str">
            <v>метод индексации установленных тарифов</v>
          </cell>
          <cell r="T3" t="str">
            <v xml:space="preserve"> руб/Гкал</v>
          </cell>
          <cell r="U3" t="str">
            <v xml:space="preserve"> руб/Гкал</v>
          </cell>
          <cell r="V3" t="str">
            <v xml:space="preserve"> тыс руб/Гкал/час в месяц</v>
          </cell>
          <cell r="W3" t="str">
            <v>тыс Гкал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  <cell r="T5" t="str">
            <v>руб/м3</v>
          </cell>
        </row>
        <row r="10">
          <cell r="R10" t="str">
            <v>компонент на тепловую энергию</v>
          </cell>
          <cell r="S10" t="str">
            <v>тариф на горячую воду, поставляемую с использованием открытых систем теплоснабжения (горячего водоснабжения)</v>
          </cell>
        </row>
        <row r="11">
          <cell r="R11" t="str">
            <v>компонент на теплоноситель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c.tomsk.g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F17" sqref="F17"/>
    </sheetView>
  </sheetViews>
  <sheetFormatPr defaultRowHeight="15"/>
  <cols>
    <col min="2" max="2" width="9.140625" customWidth="1"/>
    <col min="3" max="3" width="9.140625" hidden="1" customWidth="1"/>
    <col min="5" max="5" width="27.85546875" customWidth="1"/>
    <col min="6" max="6" width="35.28515625" customWidth="1"/>
  </cols>
  <sheetData>
    <row r="1" spans="1:9">
      <c r="A1" s="31"/>
      <c r="B1" s="32"/>
      <c r="C1" s="2"/>
      <c r="D1" s="2"/>
      <c r="E1" s="2"/>
      <c r="F1" s="2">
        <v>26360227</v>
      </c>
      <c r="G1" s="3"/>
      <c r="H1" s="2"/>
      <c r="I1" s="28"/>
    </row>
    <row r="2" spans="1:9">
      <c r="A2" s="31"/>
      <c r="B2" s="32"/>
      <c r="C2" s="2"/>
      <c r="D2" s="2"/>
      <c r="E2" s="2"/>
      <c r="F2" s="2"/>
      <c r="G2" s="3"/>
      <c r="H2" s="2"/>
      <c r="I2" s="28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4"/>
      <c r="E4" s="5"/>
      <c r="F4" s="6" t="s">
        <v>0</v>
      </c>
      <c r="G4" s="1"/>
      <c r="H4" s="1"/>
      <c r="I4" s="1"/>
    </row>
    <row r="5" spans="1:9" ht="58.5" customHeight="1">
      <c r="A5" s="1"/>
      <c r="B5" s="1"/>
      <c r="C5" s="1"/>
      <c r="D5" s="7"/>
      <c r="E5" s="84" t="s">
        <v>1</v>
      </c>
      <c r="F5" s="84"/>
      <c r="G5" s="8"/>
      <c r="H5" s="1"/>
      <c r="I5" s="1"/>
    </row>
    <row r="6" spans="1:9">
      <c r="A6" s="1"/>
      <c r="B6" s="1"/>
      <c r="C6" s="1"/>
      <c r="D6" s="4"/>
      <c r="E6" s="9"/>
      <c r="F6" s="10"/>
      <c r="G6" s="8"/>
      <c r="H6" s="1"/>
      <c r="I6" s="1"/>
    </row>
    <row r="7" spans="1:9" ht="19.5">
      <c r="A7" s="1"/>
      <c r="B7" s="1"/>
      <c r="C7" s="1"/>
      <c r="D7" s="7"/>
      <c r="E7" s="9" t="s">
        <v>2</v>
      </c>
      <c r="F7" s="26" t="s">
        <v>87</v>
      </c>
      <c r="G7" s="8"/>
      <c r="H7" s="1"/>
      <c r="I7" s="1"/>
    </row>
    <row r="8" spans="1:9" hidden="1">
      <c r="A8" s="33"/>
      <c r="B8" s="1"/>
      <c r="C8" s="1"/>
      <c r="D8" s="11"/>
      <c r="E8" s="9"/>
      <c r="F8" s="12"/>
      <c r="G8" s="13"/>
      <c r="H8" s="1"/>
      <c r="I8" s="1"/>
    </row>
    <row r="9" spans="1:9" ht="19.5" hidden="1">
      <c r="A9" s="1"/>
      <c r="B9" s="1"/>
      <c r="C9" s="1"/>
      <c r="D9" s="7"/>
      <c r="E9" s="21" t="s">
        <v>3</v>
      </c>
      <c r="F9" s="24" t="s">
        <v>4</v>
      </c>
      <c r="G9" s="4"/>
      <c r="H9" s="1"/>
      <c r="I9" s="1"/>
    </row>
    <row r="10" spans="1:9" hidden="1">
      <c r="A10" s="33"/>
      <c r="B10" s="1"/>
      <c r="C10" s="1"/>
      <c r="D10" s="11"/>
      <c r="E10" s="9"/>
      <c r="F10" s="12"/>
      <c r="G10" s="13"/>
      <c r="H10" s="1"/>
      <c r="I10" s="1"/>
    </row>
    <row r="11" spans="1:9" ht="45" hidden="1">
      <c r="A11" s="1"/>
      <c r="B11" s="1"/>
      <c r="C11" s="1"/>
      <c r="D11" s="7"/>
      <c r="E11" s="21" t="s">
        <v>5</v>
      </c>
      <c r="F11" s="29" t="s">
        <v>6</v>
      </c>
      <c r="G11" s="4"/>
      <c r="H11" s="1"/>
      <c r="I11" s="1"/>
    </row>
    <row r="12" spans="1:9" ht="19.5" hidden="1">
      <c r="A12" s="1"/>
      <c r="B12" s="1"/>
      <c r="C12" s="1"/>
      <c r="D12" s="7"/>
      <c r="E12" s="9"/>
      <c r="F12" s="12"/>
      <c r="G12" s="4"/>
      <c r="H12" s="1"/>
      <c r="I12" s="1"/>
    </row>
    <row r="13" spans="1:9" ht="22.5" hidden="1">
      <c r="A13" s="32" t="s">
        <v>7</v>
      </c>
      <c r="B13" s="1"/>
      <c r="C13" s="1"/>
      <c r="D13" s="7"/>
      <c r="E13" s="21" t="s">
        <v>8</v>
      </c>
      <c r="F13" s="29" t="s">
        <v>7</v>
      </c>
      <c r="G13" s="4"/>
      <c r="H13" s="1"/>
      <c r="I13" s="1"/>
    </row>
    <row r="14" spans="1:9" hidden="1">
      <c r="A14" s="33"/>
      <c r="B14" s="1"/>
      <c r="C14" s="1"/>
      <c r="D14" s="11"/>
      <c r="E14" s="9"/>
      <c r="F14" s="12"/>
      <c r="G14" s="13"/>
      <c r="H14" s="1"/>
      <c r="I14" s="1"/>
    </row>
    <row r="15" spans="1:9" ht="25.5" customHeight="1">
      <c r="A15" s="33"/>
      <c r="B15" s="1"/>
      <c r="C15" s="1"/>
      <c r="D15" s="11"/>
      <c r="E15" s="9"/>
      <c r="F15" s="13" t="s">
        <v>9</v>
      </c>
      <c r="G15" s="13"/>
      <c r="H15" s="1"/>
      <c r="I15" s="1"/>
    </row>
    <row r="16" spans="1:9" ht="27" customHeight="1">
      <c r="A16" s="34" t="s">
        <v>10</v>
      </c>
      <c r="B16" s="1"/>
      <c r="C16" s="1"/>
      <c r="D16" s="7"/>
      <c r="E16" s="21" t="s">
        <v>11</v>
      </c>
      <c r="F16" s="69" t="s">
        <v>93</v>
      </c>
      <c r="G16" s="13"/>
      <c r="H16" s="1"/>
      <c r="I16" s="1"/>
    </row>
    <row r="17" spans="1:10" ht="30.75" customHeight="1">
      <c r="A17" s="32" t="s">
        <v>12</v>
      </c>
      <c r="B17" s="1"/>
      <c r="C17" s="1"/>
      <c r="D17" s="7"/>
      <c r="E17" s="9" t="s">
        <v>13</v>
      </c>
      <c r="F17" s="69" t="s">
        <v>92</v>
      </c>
      <c r="G17" s="4"/>
      <c r="H17" s="1"/>
      <c r="I17" s="1"/>
      <c r="J17" s="1"/>
    </row>
    <row r="18" spans="1:10" hidden="1">
      <c r="A18" s="33"/>
      <c r="B18" s="1"/>
      <c r="C18" s="1"/>
      <c r="D18" s="11"/>
      <c r="E18" s="9"/>
      <c r="F18" s="12"/>
      <c r="G18" s="13"/>
      <c r="H18" s="1"/>
      <c r="I18" s="1"/>
      <c r="J18" s="1"/>
    </row>
    <row r="19" spans="1:10" ht="45" hidden="1">
      <c r="A19" s="1"/>
      <c r="B19" s="1"/>
      <c r="C19" s="1"/>
      <c r="D19" s="7"/>
      <c r="E19" s="21" t="s">
        <v>14</v>
      </c>
      <c r="F19" s="29" t="s">
        <v>6</v>
      </c>
      <c r="G19" s="4"/>
      <c r="H19" s="1"/>
      <c r="I19" s="1"/>
      <c r="J19" s="1"/>
    </row>
    <row r="20" spans="1:10" hidden="1">
      <c r="A20" s="1"/>
      <c r="B20" s="1"/>
      <c r="C20" s="15"/>
      <c r="D20" s="11"/>
      <c r="E20" s="17"/>
      <c r="F20" s="12"/>
      <c r="G20" s="14"/>
      <c r="H20" s="1"/>
      <c r="I20" s="1"/>
      <c r="J20" s="1"/>
    </row>
    <row r="21" spans="1:10" ht="19.5">
      <c r="A21" s="1"/>
      <c r="B21" s="1"/>
      <c r="C21" s="15"/>
      <c r="D21" s="16"/>
      <c r="E21" s="17" t="s">
        <v>15</v>
      </c>
      <c r="F21" s="24" t="s">
        <v>16</v>
      </c>
      <c r="G21" s="14"/>
      <c r="H21" s="1"/>
      <c r="I21" s="1"/>
      <c r="J21" s="23"/>
    </row>
    <row r="22" spans="1:10" ht="19.5" hidden="1">
      <c r="A22" s="1"/>
      <c r="B22" s="1"/>
      <c r="C22" s="15"/>
      <c r="D22" s="16"/>
      <c r="E22" s="17" t="s">
        <v>17</v>
      </c>
      <c r="F22" s="27"/>
      <c r="G22" s="14"/>
      <c r="H22" s="1"/>
      <c r="I22" s="1"/>
      <c r="J22" s="23"/>
    </row>
    <row r="23" spans="1:10" ht="19.5">
      <c r="A23" s="1"/>
      <c r="B23" s="1"/>
      <c r="C23" s="15"/>
      <c r="D23" s="16"/>
      <c r="E23" s="17" t="s">
        <v>18</v>
      </c>
      <c r="F23" s="24" t="s">
        <v>19</v>
      </c>
      <c r="G23" s="14"/>
      <c r="H23" s="1"/>
      <c r="I23" s="1"/>
      <c r="J23" s="23"/>
    </row>
    <row r="24" spans="1:10" ht="19.5">
      <c r="A24" s="1"/>
      <c r="B24" s="1"/>
      <c r="C24" s="15"/>
      <c r="D24" s="16"/>
      <c r="E24" s="17" t="s">
        <v>20</v>
      </c>
      <c r="F24" s="24" t="s">
        <v>21</v>
      </c>
      <c r="G24" s="14"/>
      <c r="H24" s="18"/>
      <c r="I24" s="1"/>
      <c r="J24" s="23"/>
    </row>
    <row r="25" spans="1:10">
      <c r="A25" s="33"/>
      <c r="B25" s="1"/>
      <c r="C25" s="1"/>
      <c r="D25" s="11"/>
      <c r="E25" s="9"/>
      <c r="F25" s="12"/>
      <c r="G25" s="13"/>
      <c r="H25" s="1"/>
      <c r="I25" s="1"/>
      <c r="J25" s="1"/>
    </row>
    <row r="26" spans="1:10" ht="22.5">
      <c r="A26" s="1"/>
      <c r="B26" s="1"/>
      <c r="C26" s="1"/>
      <c r="D26" s="7"/>
      <c r="E26" s="21" t="s">
        <v>22</v>
      </c>
      <c r="F26" s="24" t="s">
        <v>23</v>
      </c>
      <c r="G26" s="4"/>
      <c r="H26" s="1"/>
      <c r="I26" s="1"/>
      <c r="J26" s="1"/>
    </row>
    <row r="27" spans="1:10" hidden="1">
      <c r="A27" s="33"/>
      <c r="B27" s="1"/>
      <c r="C27" s="1"/>
      <c r="D27" s="11"/>
      <c r="E27" s="9"/>
      <c r="F27" s="12"/>
      <c r="G27" s="13"/>
      <c r="H27" s="1"/>
      <c r="I27" s="1"/>
      <c r="J27" s="1"/>
    </row>
    <row r="28" spans="1:10" hidden="1">
      <c r="A28" s="33"/>
      <c r="B28" s="1"/>
      <c r="C28" s="1"/>
      <c r="D28" s="11"/>
      <c r="E28" s="21" t="s">
        <v>24</v>
      </c>
      <c r="F28" s="30" t="s">
        <v>25</v>
      </c>
      <c r="G28" s="13"/>
      <c r="H28" s="1"/>
      <c r="I28" s="1"/>
      <c r="J28" s="1"/>
    </row>
    <row r="29" spans="1:10" hidden="1">
      <c r="A29" s="33"/>
      <c r="B29" s="1"/>
      <c r="C29" s="1"/>
      <c r="D29" s="11"/>
      <c r="E29" s="9"/>
      <c r="F29" s="12"/>
      <c r="G29" s="13"/>
      <c r="H29" s="1"/>
      <c r="I29" s="1"/>
      <c r="J29" s="1"/>
    </row>
    <row r="30" spans="1:10" ht="45" hidden="1">
      <c r="A30" s="33"/>
      <c r="B30" s="1"/>
      <c r="C30" s="1"/>
      <c r="D30" s="11"/>
      <c r="E30" s="21" t="s">
        <v>26</v>
      </c>
      <c r="F30" s="29" t="s">
        <v>6</v>
      </c>
      <c r="G30" s="13"/>
      <c r="H30" s="1"/>
      <c r="I30" s="1"/>
      <c r="J30" s="1"/>
    </row>
    <row r="31" spans="1:10">
      <c r="A31" s="33"/>
      <c r="B31" s="1"/>
      <c r="C31" s="1"/>
      <c r="D31" s="11"/>
      <c r="E31" s="9"/>
      <c r="F31" s="12"/>
      <c r="G31" s="13"/>
      <c r="H31" s="1"/>
      <c r="I31" s="1"/>
      <c r="J31" s="1"/>
    </row>
    <row r="32" spans="1:10">
      <c r="A32" s="35" t="s">
        <v>27</v>
      </c>
      <c r="B32" s="1"/>
      <c r="C32" s="1"/>
      <c r="D32" s="11"/>
      <c r="E32" s="21" t="s">
        <v>28</v>
      </c>
      <c r="F32" s="30" t="s">
        <v>27</v>
      </c>
      <c r="G32" s="13"/>
      <c r="H32" s="1"/>
      <c r="I32" s="1"/>
      <c r="J32" s="1"/>
    </row>
    <row r="33" spans="1:7" hidden="1">
      <c r="A33" s="33"/>
      <c r="B33" s="1"/>
      <c r="C33" s="1"/>
      <c r="D33" s="11"/>
      <c r="E33" s="9"/>
      <c r="F33" s="12"/>
      <c r="G33" s="13"/>
    </row>
    <row r="34" spans="1:7" ht="22.5" hidden="1">
      <c r="A34" s="33"/>
      <c r="B34" s="1"/>
      <c r="C34" s="1"/>
      <c r="D34" s="11"/>
      <c r="E34" s="19" t="s">
        <v>29</v>
      </c>
      <c r="F34" s="29" t="s">
        <v>6</v>
      </c>
      <c r="G34" s="13"/>
    </row>
    <row r="35" spans="1:7" hidden="1">
      <c r="A35" s="33"/>
      <c r="B35" s="1"/>
      <c r="C35" s="1"/>
      <c r="D35" s="11"/>
      <c r="E35" s="9"/>
      <c r="F35" s="12"/>
      <c r="G35" s="13"/>
    </row>
    <row r="36" spans="1:7" ht="22.5" hidden="1">
      <c r="A36" s="33"/>
      <c r="B36" s="1"/>
      <c r="C36" s="1"/>
      <c r="D36" s="11"/>
      <c r="E36" s="21" t="s">
        <v>30</v>
      </c>
      <c r="F36" s="30" t="s">
        <v>31</v>
      </c>
      <c r="G36" s="13"/>
    </row>
    <row r="37" spans="1:7" hidden="1">
      <c r="A37" s="33"/>
      <c r="B37" s="1"/>
      <c r="C37" s="1"/>
      <c r="D37" s="11"/>
      <c r="E37" s="9"/>
      <c r="F37" s="12"/>
      <c r="G37" s="13"/>
    </row>
    <row r="38" spans="1:7" ht="33.75" hidden="1">
      <c r="A38" s="33"/>
      <c r="B38" s="1"/>
      <c r="C38" s="1"/>
      <c r="D38" s="11"/>
      <c r="E38" s="17" t="s">
        <v>32</v>
      </c>
      <c r="F38" s="38"/>
      <c r="G38" s="13"/>
    </row>
    <row r="39" spans="1:7" hidden="1">
      <c r="A39" s="33"/>
      <c r="B39" s="1"/>
      <c r="C39" s="1"/>
      <c r="D39" s="11"/>
      <c r="E39" s="9"/>
      <c r="F39" s="12"/>
      <c r="G39" s="13"/>
    </row>
    <row r="40" spans="1:7" hidden="1">
      <c r="A40" s="36"/>
      <c r="B40" s="1"/>
      <c r="C40" s="1"/>
      <c r="D40" s="4"/>
      <c r="E40" s="1"/>
      <c r="F40" s="13" t="s">
        <v>33</v>
      </c>
      <c r="G40" s="13"/>
    </row>
    <row r="41" spans="1:7" ht="33.75" hidden="1">
      <c r="A41" s="36"/>
      <c r="B41" s="37"/>
      <c r="C41" s="1"/>
      <c r="D41" s="20"/>
      <c r="E41" s="19" t="s">
        <v>34</v>
      </c>
      <c r="F41" s="22" t="s">
        <v>35</v>
      </c>
      <c r="G41" s="13"/>
    </row>
    <row r="42" spans="1:7" ht="33.75" hidden="1">
      <c r="A42" s="36"/>
      <c r="B42" s="37"/>
      <c r="C42" s="1"/>
      <c r="D42" s="20"/>
      <c r="E42" s="19" t="s">
        <v>36</v>
      </c>
      <c r="F42" s="22" t="s">
        <v>35</v>
      </c>
      <c r="G42" s="13"/>
    </row>
    <row r="43" spans="1:7" ht="19.5" hidden="1">
      <c r="A43" s="1"/>
      <c r="B43" s="1"/>
      <c r="C43" s="1"/>
      <c r="D43" s="7"/>
      <c r="E43" s="9"/>
      <c r="F43" s="25"/>
      <c r="G43" s="4"/>
    </row>
    <row r="44" spans="1:7" hidden="1">
      <c r="A44" s="36"/>
      <c r="B44" s="1"/>
      <c r="C44" s="1"/>
      <c r="D44" s="4"/>
      <c r="E44" s="1"/>
      <c r="F44" s="13" t="s">
        <v>37</v>
      </c>
      <c r="G44" s="13"/>
    </row>
    <row r="45" spans="1:7" ht="19.5" hidden="1">
      <c r="A45" s="36"/>
      <c r="B45" s="37"/>
      <c r="C45" s="1"/>
      <c r="D45" s="20"/>
      <c r="E45" s="19" t="s">
        <v>38</v>
      </c>
      <c r="F45" s="22" t="s">
        <v>39</v>
      </c>
      <c r="G45" s="13"/>
    </row>
    <row r="46" spans="1:7" ht="19.5" hidden="1">
      <c r="A46" s="36"/>
      <c r="B46" s="37"/>
      <c r="C46" s="1"/>
      <c r="D46" s="20"/>
      <c r="E46" s="19" t="s">
        <v>40</v>
      </c>
      <c r="F46" s="22" t="s">
        <v>41</v>
      </c>
      <c r="G46" s="13"/>
    </row>
    <row r="47" spans="1:7" ht="19.5" hidden="1">
      <c r="A47" s="1"/>
      <c r="B47" s="1"/>
      <c r="C47" s="1"/>
      <c r="D47" s="7"/>
      <c r="E47" s="9"/>
      <c r="F47" s="25"/>
      <c r="G47" s="4"/>
    </row>
    <row r="48" spans="1:7" hidden="1">
      <c r="A48" s="36"/>
      <c r="B48" s="1"/>
      <c r="C48" s="1"/>
      <c r="D48" s="4"/>
      <c r="E48" s="1"/>
      <c r="F48" s="13" t="s">
        <v>42</v>
      </c>
      <c r="G48" s="13"/>
    </row>
    <row r="49" spans="1:7" ht="19.5" hidden="1">
      <c r="A49" s="36"/>
      <c r="B49" s="37"/>
      <c r="C49" s="1"/>
      <c r="D49" s="20"/>
      <c r="E49" s="19" t="s">
        <v>38</v>
      </c>
      <c r="F49" s="22" t="s">
        <v>43</v>
      </c>
      <c r="G49" s="13"/>
    </row>
    <row r="50" spans="1:7" ht="19.5" hidden="1">
      <c r="A50" s="36"/>
      <c r="B50" s="37"/>
      <c r="C50" s="1"/>
      <c r="D50" s="20"/>
      <c r="E50" s="19" t="s">
        <v>40</v>
      </c>
      <c r="F50" s="22" t="s">
        <v>44</v>
      </c>
      <c r="G50" s="13"/>
    </row>
    <row r="51" spans="1:7" ht="19.5" hidden="1">
      <c r="A51" s="1"/>
      <c r="B51" s="1"/>
      <c r="C51" s="1"/>
      <c r="D51" s="7"/>
      <c r="E51" s="9"/>
      <c r="F51" s="25"/>
      <c r="G51" s="4"/>
    </row>
    <row r="52" spans="1:7" ht="22.5" hidden="1">
      <c r="A52" s="36"/>
      <c r="B52" s="1"/>
      <c r="C52" s="1"/>
      <c r="D52" s="4"/>
      <c r="E52" s="1"/>
      <c r="F52" s="13" t="s">
        <v>45</v>
      </c>
      <c r="G52" s="13"/>
    </row>
    <row r="53" spans="1:7" ht="19.5" hidden="1">
      <c r="A53" s="36"/>
      <c r="B53" s="37"/>
      <c r="C53" s="1"/>
      <c r="D53" s="20"/>
      <c r="E53" s="19" t="s">
        <v>38</v>
      </c>
      <c r="F53" s="22" t="s">
        <v>46</v>
      </c>
      <c r="G53" s="13"/>
    </row>
    <row r="54" spans="1:7" ht="19.5" hidden="1">
      <c r="A54" s="36"/>
      <c r="B54" s="37"/>
      <c r="C54" s="1"/>
      <c r="D54" s="20"/>
      <c r="E54" s="19" t="s">
        <v>47</v>
      </c>
      <c r="F54" s="22" t="s">
        <v>48</v>
      </c>
      <c r="G54" s="13"/>
    </row>
    <row r="55" spans="1:7" ht="19.5" hidden="1">
      <c r="A55" s="36"/>
      <c r="B55" s="37"/>
      <c r="C55" s="1"/>
      <c r="D55" s="20"/>
      <c r="E55" s="19" t="s">
        <v>40</v>
      </c>
      <c r="F55" s="22" t="s">
        <v>49</v>
      </c>
      <c r="G55" s="13"/>
    </row>
    <row r="56" spans="1:7" ht="19.5" hidden="1">
      <c r="A56" s="36"/>
      <c r="B56" s="37"/>
      <c r="C56" s="1"/>
      <c r="D56" s="20"/>
      <c r="E56" s="19" t="s">
        <v>50</v>
      </c>
      <c r="F56" s="22" t="s">
        <v>51</v>
      </c>
      <c r="G56" s="13"/>
    </row>
  </sheetData>
  <mergeCells count="1">
    <mergeCell ref="E5:F5"/>
  </mergeCells>
  <dataValidations count="1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6:F17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43"/>
  <sheetViews>
    <sheetView tabSelected="1" topLeftCell="A7" workbookViewId="0">
      <selection activeCell="F35" sqref="F35"/>
    </sheetView>
  </sheetViews>
  <sheetFormatPr defaultRowHeight="15"/>
  <cols>
    <col min="3" max="3" width="10.42578125" bestFit="1" customWidth="1"/>
    <col min="4" max="4" width="48.42578125" customWidth="1"/>
    <col min="5" max="5" width="27" bestFit="1" customWidth="1"/>
    <col min="6" max="6" width="31.28515625" customWidth="1"/>
    <col min="7" max="7" width="28.85546875" hidden="1" customWidth="1"/>
  </cols>
  <sheetData>
    <row r="4" spans="3:7" ht="37.5" customHeight="1">
      <c r="C4" s="85" t="s">
        <v>1</v>
      </c>
      <c r="D4" s="85"/>
      <c r="E4" s="85"/>
      <c r="F4" s="85"/>
      <c r="G4" s="85"/>
    </row>
    <row r="5" spans="3:7">
      <c r="C5" s="86" t="str">
        <f>IF(org=0,"Не определено",org)</f>
        <v>ООО "Энергонефть Томск"</v>
      </c>
      <c r="D5" s="86"/>
      <c r="E5" s="86"/>
      <c r="F5" s="86"/>
      <c r="G5" s="86"/>
    </row>
    <row r="6" spans="3:7">
      <c r="C6" s="39"/>
      <c r="D6" s="42"/>
      <c r="E6" s="42"/>
      <c r="F6" s="41"/>
      <c r="G6" s="41"/>
    </row>
    <row r="7" spans="3:7" ht="15.75" thickBot="1">
      <c r="C7" s="40" t="s">
        <v>52</v>
      </c>
      <c r="D7" s="70" t="s">
        <v>53</v>
      </c>
      <c r="E7" s="71" t="s">
        <v>54</v>
      </c>
      <c r="F7" s="70" t="s">
        <v>55</v>
      </c>
      <c r="G7" s="70" t="s">
        <v>56</v>
      </c>
    </row>
    <row r="8" spans="3:7" ht="15.75" thickTop="1">
      <c r="C8" s="50" t="s">
        <v>57</v>
      </c>
      <c r="D8" s="50" t="s">
        <v>58</v>
      </c>
      <c r="E8" s="50" t="s">
        <v>59</v>
      </c>
      <c r="F8" s="50" t="s">
        <v>60</v>
      </c>
      <c r="G8" s="50" t="s">
        <v>61</v>
      </c>
    </row>
    <row r="9" spans="3:7" ht="33.75">
      <c r="C9" s="72" t="s">
        <v>62</v>
      </c>
      <c r="D9" s="52" t="s">
        <v>63</v>
      </c>
      <c r="E9" s="54"/>
      <c r="F9" s="57"/>
      <c r="G9" s="61">
        <v>0</v>
      </c>
    </row>
    <row r="10" spans="3:7" ht="45">
      <c r="C10" s="72" t="s">
        <v>64</v>
      </c>
      <c r="D10" s="73" t="s">
        <v>65</v>
      </c>
      <c r="E10" s="53"/>
      <c r="F10" s="58"/>
      <c r="G10" s="62"/>
    </row>
    <row r="11" spans="3:7">
      <c r="C11" s="72" t="s">
        <v>66</v>
      </c>
      <c r="D11" s="73" t="s">
        <v>67</v>
      </c>
      <c r="E11" s="55"/>
      <c r="F11" s="52"/>
      <c r="G11" s="61">
        <v>0</v>
      </c>
    </row>
    <row r="12" spans="3:7" ht="22.5">
      <c r="C12" s="72" t="s">
        <v>68</v>
      </c>
      <c r="D12" s="75" t="s">
        <v>89</v>
      </c>
      <c r="E12" s="67" t="s">
        <v>88</v>
      </c>
      <c r="F12" s="52"/>
      <c r="G12" s="64"/>
    </row>
    <row r="13" spans="3:7" hidden="1">
      <c r="C13" s="46"/>
      <c r="D13" s="48" t="s">
        <v>69</v>
      </c>
      <c r="E13" s="56"/>
      <c r="F13" s="59"/>
      <c r="G13" s="63"/>
    </row>
    <row r="14" spans="3:7">
      <c r="C14" s="72" t="s">
        <v>70</v>
      </c>
      <c r="D14" s="73" t="str">
        <f>"Расчетная величина цен (тарифов)"&amp;IF(group_rates&lt;&gt;tariff_GVS,IF(group_rates="","",IF(double_rate_tariff="да","",", "&amp;unit_tariff_single_rate)),"")</f>
        <v>Расчетная величина цен (тарифов),  руб/Гкал</v>
      </c>
      <c r="E14" s="55"/>
      <c r="F14" s="52"/>
      <c r="G14" s="61">
        <v>0</v>
      </c>
    </row>
    <row r="15" spans="3:7">
      <c r="C15" s="72" t="s">
        <v>71</v>
      </c>
      <c r="D15" s="75" t="s">
        <v>90</v>
      </c>
      <c r="E15" s="44">
        <v>3803.15</v>
      </c>
      <c r="F15" s="66"/>
      <c r="G15" s="64"/>
    </row>
    <row r="16" spans="3:7" hidden="1">
      <c r="C16" s="72" t="str">
        <f>C15&amp;IF(group_rates=tariff_GVS,"1.","")</f>
        <v>1.3.1</v>
      </c>
      <c r="D16" s="49" t="str">
        <f>IF(group_rates="","",IF(group_rates=[1]TEHSHEET!$S$10,[1]TEHSHEET!$R$10,group_rates)) &amp; IF(double_rate_tariff="да",,", "&amp;unit_tariff_single_rate)</f>
        <v>тариф на тепловую энергию (мощность),  руб/Гкал</v>
      </c>
      <c r="E16" s="51"/>
      <c r="F16" s="66"/>
      <c r="G16" s="62"/>
    </row>
    <row r="17" spans="3:7" hidden="1">
      <c r="C17" s="72" t="str">
        <f>C16&amp;"1."</f>
        <v>1.3.11.</v>
      </c>
      <c r="D17" s="76" t="str">
        <f>name_dblRate_1 &amp; ", " &amp; unit_tariff_double_rate_p</f>
        <v>мощность,  руб/Гкал</v>
      </c>
      <c r="E17" s="51"/>
      <c r="F17" s="60"/>
      <c r="G17" s="62"/>
    </row>
    <row r="18" spans="3:7" hidden="1">
      <c r="C18" s="72" t="str">
        <f>C16&amp;"2."</f>
        <v>1.3.12.</v>
      </c>
      <c r="D18" s="76" t="str">
        <f>name_dblRate_2 &amp; ", " &amp; unit_tariff_double_rate_c</f>
        <v>содержание,  тыс руб/Гкал/час в месяц</v>
      </c>
      <c r="E18" s="51"/>
      <c r="F18" s="60"/>
      <c r="G18" s="62"/>
    </row>
    <row r="19" spans="3:7" hidden="1">
      <c r="C19" s="72" t="str">
        <f>C15&amp;"2."</f>
        <v>1.3.12.</v>
      </c>
      <c r="D19" s="77" t="str">
        <f>IF(group_rates="","",IF(group_rates=[1]TEHSHEET!$S$10,[1]TEHSHEET!$R$11,""))&amp;", "&amp;[1]TEHSHEET!$T$5</f>
        <v>, руб/м3</v>
      </c>
      <c r="E19" s="51"/>
      <c r="F19" s="66"/>
      <c r="G19" s="62"/>
    </row>
    <row r="20" spans="3:7" hidden="1">
      <c r="C20" s="72"/>
      <c r="D20" s="79" t="s">
        <v>72</v>
      </c>
      <c r="E20" s="80"/>
      <c r="F20" s="80"/>
      <c r="G20" s="81"/>
    </row>
    <row r="21" spans="3:7">
      <c r="C21" s="72" t="s">
        <v>73</v>
      </c>
      <c r="D21" s="75" t="s">
        <v>91</v>
      </c>
      <c r="E21" s="44">
        <v>4193.3100000000004</v>
      </c>
      <c r="F21" s="66"/>
      <c r="G21" s="64"/>
    </row>
    <row r="22" spans="3:7" hidden="1">
      <c r="C22" s="72" t="str">
        <f>C21&amp;IF(group_rates=tariff_GVS,"1.","")</f>
        <v>1.3.2</v>
      </c>
      <c r="D22" s="49" t="str">
        <f>IF(group_rates="","",IF(group_rates=[1]TEHSHEET!$S$10,[1]TEHSHEET!$R$10,group_rates)) &amp; IF(double_rate_tariff="да",,", "&amp;unit_tariff_single_rate)</f>
        <v>тариф на тепловую энергию (мощность),  руб/Гкал</v>
      </c>
      <c r="E22" s="51"/>
      <c r="F22" s="66"/>
      <c r="G22" s="62"/>
    </row>
    <row r="23" spans="3:7" hidden="1">
      <c r="C23" s="72" t="str">
        <f>C22&amp;"1."</f>
        <v>1.3.21.</v>
      </c>
      <c r="D23" s="76" t="str">
        <f>name_dblRate_1 &amp; ", " &amp; unit_tariff_double_rate_p</f>
        <v>мощность,  руб/Гкал</v>
      </c>
      <c r="E23" s="51"/>
      <c r="F23" s="60"/>
      <c r="G23" s="62"/>
    </row>
    <row r="24" spans="3:7" hidden="1">
      <c r="C24" s="72" t="str">
        <f>C22&amp;"2."</f>
        <v>1.3.22.</v>
      </c>
      <c r="D24" s="76" t="str">
        <f>name_dblRate_2 &amp; ", " &amp; unit_tariff_double_rate_c</f>
        <v>содержание,  тыс руб/Гкал/час в месяц</v>
      </c>
      <c r="E24" s="51"/>
      <c r="F24" s="60"/>
      <c r="G24" s="62"/>
    </row>
    <row r="25" spans="3:7" hidden="1">
      <c r="C25" s="72" t="str">
        <f>C21&amp;"2."</f>
        <v>1.3.22.</v>
      </c>
      <c r="D25" s="77" t="str">
        <f>IF(group_rates="","",IF(group_rates=[1]TEHSHEET!$S$10,[1]TEHSHEET!$R$11,""))&amp;", "&amp;[1]TEHSHEET!$T$5</f>
        <v>, руб/м3</v>
      </c>
      <c r="E25" s="51"/>
      <c r="F25" s="66"/>
      <c r="G25" s="62"/>
    </row>
    <row r="26" spans="3:7" hidden="1">
      <c r="C26" s="72"/>
      <c r="D26" s="79" t="s">
        <v>72</v>
      </c>
      <c r="E26" s="80"/>
      <c r="F26" s="80"/>
      <c r="G26" s="81"/>
    </row>
    <row r="27" spans="3:7" hidden="1">
      <c r="C27" s="74" t="e">
        <f>#REF!&amp;IF(group_rates=tariff_GVS,"1.","")</f>
        <v>#REF!</v>
      </c>
      <c r="D27" s="49" t="str">
        <f>IF(group_rates="","",IF(group_rates=[1]TEHSHEET!$S$10,[1]TEHSHEET!$R$10,group_rates)) &amp; IF(double_rate_tariff="да",,", "&amp;unit_tariff_single_rate)</f>
        <v>тариф на тепловую энергию (мощность),  руб/Гкал</v>
      </c>
      <c r="E27" s="51"/>
      <c r="F27" s="66"/>
      <c r="G27" s="62"/>
    </row>
    <row r="28" spans="3:7" hidden="1">
      <c r="C28" s="74" t="e">
        <f>C27&amp;"1."</f>
        <v>#REF!</v>
      </c>
      <c r="D28" s="76" t="str">
        <f>name_dblRate_1 &amp; ", " &amp; unit_tariff_double_rate_p</f>
        <v>мощность,  руб/Гкал</v>
      </c>
      <c r="E28" s="51"/>
      <c r="F28" s="60"/>
      <c r="G28" s="62"/>
    </row>
    <row r="29" spans="3:7" hidden="1">
      <c r="C29" s="74" t="e">
        <f>C27&amp;"2."</f>
        <v>#REF!</v>
      </c>
      <c r="D29" s="76" t="str">
        <f>name_dblRate_2 &amp; ", " &amp; unit_tariff_double_rate_c</f>
        <v>содержание,  тыс руб/Гкал/час в месяц</v>
      </c>
      <c r="E29" s="51"/>
      <c r="F29" s="60"/>
      <c r="G29" s="62"/>
    </row>
    <row r="30" spans="3:7" hidden="1">
      <c r="C30" s="74" t="e">
        <f>#REF!&amp;"2."</f>
        <v>#REF!</v>
      </c>
      <c r="D30" s="77" t="str">
        <f>IF(group_rates="","",IF(group_rates=[1]TEHSHEET!$S$10,[1]TEHSHEET!$R$11,""))&amp;", "&amp;[1]TEHSHEET!$T$5</f>
        <v>, руб/м3</v>
      </c>
      <c r="E30" s="51"/>
      <c r="F30" s="66"/>
      <c r="G30" s="62"/>
    </row>
    <row r="31" spans="3:7" hidden="1">
      <c r="C31" s="78"/>
      <c r="D31" s="79" t="s">
        <v>72</v>
      </c>
      <c r="E31" s="80"/>
      <c r="F31" s="80"/>
      <c r="G31" s="81"/>
    </row>
    <row r="32" spans="3:7" hidden="1">
      <c r="C32" s="72"/>
      <c r="D32" s="48" t="s">
        <v>74</v>
      </c>
      <c r="E32" s="56"/>
      <c r="F32" s="60"/>
      <c r="G32" s="62"/>
    </row>
    <row r="33" spans="3:7">
      <c r="C33" s="72" t="s">
        <v>75</v>
      </c>
      <c r="D33" s="73" t="s">
        <v>76</v>
      </c>
      <c r="E33" s="68" t="s">
        <v>94</v>
      </c>
      <c r="F33" s="52"/>
      <c r="G33" s="64"/>
    </row>
    <row r="34" spans="3:7" ht="45">
      <c r="C34" s="72" t="s">
        <v>77</v>
      </c>
      <c r="D34" s="73" t="s">
        <v>78</v>
      </c>
      <c r="E34" s="87" t="s">
        <v>98</v>
      </c>
      <c r="F34" s="88" t="s">
        <v>99</v>
      </c>
      <c r="G34" s="64"/>
    </row>
    <row r="35" spans="3:7" ht="45">
      <c r="C35" s="72" t="s">
        <v>79</v>
      </c>
      <c r="D35" s="73" t="str">
        <f>"Необходимая валовая выручка на соответствующий период, в том числе с разбивкой по " &amp; IF(flag_NVV="да","полугодиям, тыс руб:", "годам, тыс руб:")</f>
        <v>Необходимая валовая выручка на соответствующий период, в том числе с разбивкой по полугодиям, тыс руб:</v>
      </c>
      <c r="E35" s="82">
        <f>SUM(E36:E38)</f>
        <v>284508.42163</v>
      </c>
      <c r="F35" s="52"/>
      <c r="G35" s="64"/>
    </row>
    <row r="36" spans="3:7">
      <c r="C36" s="72" t="s">
        <v>80</v>
      </c>
      <c r="D36" s="75" t="s">
        <v>90</v>
      </c>
      <c r="E36" s="44">
        <f>284508.42163/2</f>
        <v>142254.210815</v>
      </c>
      <c r="F36" s="52"/>
      <c r="G36" s="64"/>
    </row>
    <row r="37" spans="3:7">
      <c r="C37" s="72" t="s">
        <v>81</v>
      </c>
      <c r="D37" s="75" t="s">
        <v>91</v>
      </c>
      <c r="E37" s="44">
        <f>E36</f>
        <v>142254.210815</v>
      </c>
      <c r="F37" s="52"/>
      <c r="G37" s="64"/>
    </row>
    <row r="38" spans="3:7" hidden="1">
      <c r="C38" s="46"/>
      <c r="D38" s="48" t="s">
        <v>82</v>
      </c>
      <c r="E38" s="47"/>
      <c r="F38" s="59"/>
      <c r="G38" s="65"/>
    </row>
    <row r="39" spans="3:7" ht="30">
      <c r="C39" s="72" t="s">
        <v>83</v>
      </c>
      <c r="D39" s="73" t="str">
        <f>"Годовой объем полезного отпуска тепловой энергии (теплоносителя), "&amp;unit_tariff_useful_output</f>
        <v>Годовой объем полезного отпуска тепловой энергии (теплоносителя), тыс Гкал</v>
      </c>
      <c r="E39" s="53"/>
      <c r="F39" s="52"/>
      <c r="G39" s="61">
        <v>0</v>
      </c>
    </row>
    <row r="40" spans="3:7">
      <c r="C40" s="72" t="s">
        <v>84</v>
      </c>
      <c r="D40" s="75" t="s">
        <v>89</v>
      </c>
      <c r="E40" s="44">
        <f>71.7052</f>
        <v>71.705200000000005</v>
      </c>
      <c r="F40" s="52"/>
      <c r="G40" s="64"/>
    </row>
    <row r="41" spans="3:7" hidden="1">
      <c r="C41" s="46"/>
      <c r="D41" s="48" t="s">
        <v>85</v>
      </c>
      <c r="E41" s="43"/>
      <c r="F41" s="52"/>
      <c r="G41" s="52"/>
    </row>
    <row r="42" spans="3:7" ht="90">
      <c r="C42" s="72" t="s">
        <v>86</v>
      </c>
      <c r="D42" s="73" t="s">
        <v>96</v>
      </c>
      <c r="E42" s="45">
        <v>0</v>
      </c>
      <c r="F42" s="52"/>
      <c r="G42" s="83"/>
    </row>
    <row r="43" spans="3:7" ht="60">
      <c r="C43" s="72" t="s">
        <v>95</v>
      </c>
      <c r="D43" s="73" t="s">
        <v>97</v>
      </c>
      <c r="E43" s="45">
        <v>0</v>
      </c>
      <c r="F43" s="52"/>
    </row>
  </sheetData>
  <mergeCells count="2">
    <mergeCell ref="C4:G4"/>
    <mergeCell ref="C5:G5"/>
  </mergeCells>
  <dataValidations count="5">
    <dataValidation type="list" allowBlank="1" showInputMessage="1" showErrorMessage="1" errorTitle="Ошибка" error="Выберите значение из списка" prompt="Выберите значение из списка" sqref="E12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" sqref="E34">
      <formula1>900</formula1>
    </dataValidation>
    <dataValidation type="decimal" allowBlank="1" showErrorMessage="1" errorTitle="Ошибка" error="Допускается ввод только неотрицательных чисел!" sqref="E42:E43 E32 E13 E21:E25 E15:E19 E40 E27:E30 E36:E38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F34 F1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42 E33 G10 G21:G25 G15:G19 G40 G12:G13 G27:G30 G32:G38">
      <formula1>900</formula1>
    </dataValidation>
  </dataValidations>
  <hyperlinks>
    <hyperlink ref="F34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</vt:lpstr>
      <vt:lpstr>предложение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Боголюбова М.Д.</dc:creator>
  <cp:lastModifiedBy>Евдокимова Анна Владимировна</cp:lastModifiedBy>
  <dcterms:created xsi:type="dcterms:W3CDTF">2015-05-07T03:39:28Z</dcterms:created>
  <dcterms:modified xsi:type="dcterms:W3CDTF">2017-05-03T02:12:52Z</dcterms:modified>
</cp:coreProperties>
</file>