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nt\files\Раскрытие инфромации\2018\РСТ ХМАО\Предложения по установлению тарифов на 2018 год\к размещению на сайте\после корректировки\"/>
    </mc:Choice>
  </mc:AlternateContent>
  <bookViews>
    <workbookView xWindow="0" yWindow="0" windowWidth="25200" windowHeight="11385"/>
  </bookViews>
  <sheets>
    <sheet name="Титульный" sheetId="1" r:id="rId1"/>
    <sheet name="Предложение" sheetId="2" r:id="rId2"/>
  </sheets>
  <externalReferences>
    <externalReference r:id="rId3"/>
    <externalReference r:id="rId4"/>
    <externalReference r:id="rId5"/>
  </externalReferences>
  <definedNames>
    <definedName name="double_rate_tariff">[1]Титульный!$F$34</definedName>
    <definedName name="flag_NVV">[1]Титульный!$F$13</definedName>
    <definedName name="group_rates">[1]Титульный!$F$32</definedName>
    <definedName name="kind_group_rates">[1]TEHSHEET!$S$4:$S$10</definedName>
    <definedName name="kind_of_control_method">[1]TEHSHEET!$K$2:$K$5</definedName>
    <definedName name="kind_of_NDS">[1]TEHSHEET!$H$2:$H$4</definedName>
    <definedName name="kind_of_NDS_tariff">[1]TEHSHEET!$H$7:$H$8</definedName>
    <definedName name="name_dblRate_1">[1]TEHSHEET!$U$2</definedName>
    <definedName name="name_dblRate_2">[1]TEHSHEET!$V$2</definedName>
    <definedName name="org">[1]Титульный!$F$21</definedName>
    <definedName name="periodEnd">[1]Титульный!$F$17</definedName>
    <definedName name="periodStart">[1]Титульный!$F$16</definedName>
    <definedName name="tariff_GVS">[1]TEHSHEET!$S$9</definedName>
    <definedName name="unit_tariff_double_rate_c">[1]TEHSHEET!$V$3</definedName>
    <definedName name="unit_tariff_double_rate_p">[1]TEHSHEET!$U$3</definedName>
    <definedName name="unit_tariff_single_rate">[1]TEHSHEET!$T$3</definedName>
    <definedName name="unit_tariff_useful_output">[1]TEHSHEET!$W$3</definedName>
    <definedName name="version">[1]Инструкция!$B$3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2" l="1"/>
  <c r="C16" i="2"/>
  <c r="C11" i="2"/>
  <c r="C19" i="2" l="1"/>
  <c r="B19" i="2"/>
  <c r="B18" i="2"/>
  <c r="B15" i="2"/>
  <c r="C13" i="2"/>
  <c r="C12" i="2"/>
  <c r="B10" i="2"/>
  <c r="B9" i="2"/>
  <c r="A3" i="2"/>
  <c r="B1" i="1"/>
  <c r="C15" i="2" l="1"/>
</calcChain>
</file>

<file path=xl/sharedStrings.xml><?xml version="1.0" encoding="utf-8"?>
<sst xmlns="http://schemas.openxmlformats.org/spreadsheetml/2006/main" count="53" uniqueCount="50">
  <si>
    <t>Предложение об установлении цен (тарифов) в сфере теплоснабжения и о способах приобретения, стоимости и объемах товаров, необходимых для производства регулируемых товаров и (или) оказания регулируемых услуг</t>
  </si>
  <si>
    <t>Субъект РФ</t>
  </si>
  <si>
    <t>Ханты-Мансийский автономный округ</t>
  </si>
  <si>
    <t>Период регулирования</t>
  </si>
  <si>
    <t>Начало очередного периода регулирования</t>
  </si>
  <si>
    <t>01.01.2018</t>
  </si>
  <si>
    <t>Окончание очередного периода регулирования</t>
  </si>
  <si>
    <t>31.12.2018</t>
  </si>
  <si>
    <t>Наименование организации</t>
  </si>
  <si>
    <t>ООО "Энергонефть Томск"</t>
  </si>
  <si>
    <t>ИНН</t>
  </si>
  <si>
    <t>7022010799</t>
  </si>
  <si>
    <t>КПП</t>
  </si>
  <si>
    <t>702201001</t>
  </si>
  <si>
    <t>Вид деятельности</t>
  </si>
  <si>
    <t>производство (некомбинированная выработка)+передача</t>
  </si>
  <si>
    <t>Тариф</t>
  </si>
  <si>
    <t>тариф на тепловую энергию (мощность)</t>
  </si>
  <si>
    <t>Предложение об установлении цен (тарифов) в сфере теплоснабжения и о способах приобретения, стоимости и объемах товаров, необходимых для производства регулируемых товаров и (или) оказания регулируемых услуг*</t>
  </si>
  <si>
    <t>№ п/п</t>
  </si>
  <si>
    <t>Информация, подлежащая раскрытию</t>
  </si>
  <si>
    <t>Значение</t>
  </si>
  <si>
    <t>Ссылки на документы</t>
  </si>
  <si>
    <t>1</t>
  </si>
  <si>
    <t>2</t>
  </si>
  <si>
    <t>3</t>
  </si>
  <si>
    <t>4</t>
  </si>
  <si>
    <t>Информация о предложении регулируемой организации об установлении тарифов в сфере теплоснабжения на очередной период регулирования</t>
  </si>
  <si>
    <t>1.2</t>
  </si>
  <si>
    <t>Метод регулирования</t>
  </si>
  <si>
    <t>метод индексации установленных тарифов</t>
  </si>
  <si>
    <t>1.3</t>
  </si>
  <si>
    <t>С 01.01.2018 по 30.06.2018</t>
  </si>
  <si>
    <t>С 01.07.2018 по 31.12.2018</t>
  </si>
  <si>
    <t>1.4</t>
  </si>
  <si>
    <t>Срок действия цен (тарифов)</t>
  </si>
  <si>
    <t>1.5</t>
  </si>
  <si>
    <t>Долгосрочные параметры регулирования (в случае если их установление предусмотрено выбранным методом регулирования)*</t>
  </si>
  <si>
    <t>1.6</t>
  </si>
  <si>
    <t>1.7</t>
  </si>
  <si>
    <t>1.8</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</si>
  <si>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законодательством Российской Федерации, тыс руб</t>
  </si>
  <si>
    <t>1.2.1</t>
  </si>
  <si>
    <t>1.3.1</t>
  </si>
  <si>
    <t>1.3.2</t>
  </si>
  <si>
    <t>1.6.1</t>
  </si>
  <si>
    <t>1.6.2</t>
  </si>
  <si>
    <t>1.7.1</t>
  </si>
  <si>
    <t>Приказ Региональной службы по тарифам ХМАО-Югры №178-нп 28.11.15</t>
  </si>
  <si>
    <t>http://www.rst.admhmao.ru/</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</si>
</sst>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9"/>
      <name val="Tahoma"/>
      <family val="2"/>
      <charset val="204"/>
    </font>
    <font>
      <sz val="9"/>
      <color rgb="FFFFFFFF"/>
      <name val="Tahoma"/>
      <family val="2"/>
      <charset val="204"/>
    </font>
    <font>
      <sz val="11"/>
      <color rgb="FF000000"/>
      <name val="Calibri"/>
      <family val="2"/>
      <charset val="204"/>
    </font>
    <font>
      <sz val="10"/>
      <name val="Tahoma"/>
      <family val="2"/>
      <charset val="204"/>
    </font>
    <font>
      <sz val="9"/>
      <color rgb="FF993300"/>
      <name val="Tahoma"/>
      <family val="2"/>
      <charset val="204"/>
    </font>
    <font>
      <sz val="10"/>
      <name val="Arial Cyr"/>
      <charset val="204"/>
    </font>
    <font>
      <b/>
      <sz val="14"/>
      <name val="Franklin Gothic Medium"/>
      <family val="2"/>
      <charset val="204"/>
    </font>
    <font>
      <b/>
      <sz val="9"/>
      <name val="Tahoma"/>
      <family val="2"/>
      <charset val="204"/>
    </font>
    <font>
      <sz val="9"/>
      <color rgb="FF969696"/>
      <name val="Tahoma"/>
      <family val="2"/>
      <charset val="204"/>
    </font>
    <font>
      <u/>
      <sz val="9"/>
      <color rgb="FF333399"/>
      <name val="Tahoma"/>
      <family val="2"/>
      <charset val="204"/>
    </font>
    <font>
      <b/>
      <u/>
      <sz val="9"/>
      <color rgb="FF0000FF"/>
      <name val="Tahoma"/>
      <family val="2"/>
      <charset val="204"/>
    </font>
  </fonts>
  <fills count="7">
    <fill>
      <patternFill patternType="none"/>
    </fill>
    <fill>
      <patternFill patternType="gray125"/>
    </fill>
    <fill>
      <patternFill patternType="solid">
        <fgColor rgb="FFFFFFFF"/>
        <bgColor rgb="FF000000"/>
      </patternFill>
    </fill>
    <fill>
      <patternFill patternType="solid">
        <fgColor rgb="FFCCFFCC"/>
        <bgColor rgb="FF000000"/>
      </patternFill>
    </fill>
    <fill>
      <patternFill patternType="solid">
        <fgColor rgb="FF99CCFF"/>
        <bgColor rgb="FF000000"/>
      </patternFill>
    </fill>
    <fill>
      <patternFill patternType="solid">
        <fgColor rgb="FFCCFFFF"/>
        <bgColor rgb="FF000000"/>
      </patternFill>
    </fill>
    <fill>
      <patternFill patternType="solid">
        <fgColor rgb="FFFFFF99"/>
        <bgColor rgb="FF000000"/>
      </patternFill>
    </fill>
  </fills>
  <borders count="12">
    <border>
      <left/>
      <right/>
      <top/>
      <bottom/>
      <diagonal/>
    </border>
    <border>
      <left/>
      <right/>
      <top style="thin">
        <color rgb="FF969696"/>
      </top>
      <bottom style="thin">
        <color rgb="FF969696"/>
      </bottom>
      <diagonal/>
    </border>
    <border>
      <left style="thin">
        <color rgb="FFC0C0C0"/>
      </left>
      <right style="thin">
        <color rgb="FFC0C0C0"/>
      </right>
      <top style="thin">
        <color rgb="FFC0C0C0"/>
      </top>
      <bottom style="thin">
        <color rgb="FFC0C0C0"/>
      </bottom>
      <diagonal/>
    </border>
    <border>
      <left/>
      <right style="thin">
        <color rgb="FFC0C0C0"/>
      </right>
      <top/>
      <bottom/>
      <diagonal/>
    </border>
    <border>
      <left/>
      <right/>
      <top style="thin">
        <color rgb="FF969696"/>
      </top>
      <bottom/>
      <diagonal/>
    </border>
    <border>
      <left/>
      <right/>
      <top/>
      <bottom style="thin">
        <color rgb="FF969696"/>
      </bottom>
      <diagonal/>
    </border>
    <border>
      <left style="thin">
        <color rgb="FF969696"/>
      </left>
      <right style="thin">
        <color rgb="FF969696"/>
      </right>
      <top style="thin">
        <color rgb="FF969696"/>
      </top>
      <bottom style="double">
        <color rgb="FF969696"/>
      </bottom>
      <diagonal/>
    </border>
    <border>
      <left style="medium">
        <color indexed="64"/>
      </left>
      <right style="thin">
        <color indexed="64"/>
      </right>
      <top style="medium">
        <color indexed="64"/>
      </top>
      <bottom/>
      <diagonal/>
    </border>
    <border>
      <left style="thin">
        <color rgb="FF969696"/>
      </left>
      <right/>
      <top style="thin">
        <color rgb="FF969696"/>
      </top>
      <bottom style="double">
        <color rgb="FF969696"/>
      </bottom>
      <diagonal/>
    </border>
    <border>
      <left/>
      <right/>
      <top style="double">
        <color rgb="FF969696"/>
      </top>
      <bottom style="thin">
        <color rgb="FFC0C0C0"/>
      </bottom>
      <diagonal/>
    </border>
    <border>
      <left/>
      <right/>
      <top style="thin">
        <color rgb="FFC0C0C0"/>
      </top>
      <bottom style="thin">
        <color rgb="FFC0C0C0"/>
      </bottom>
      <diagonal/>
    </border>
    <border>
      <left style="thin">
        <color rgb="FFC0C0C0"/>
      </left>
      <right style="thin">
        <color rgb="FFC0C0C0"/>
      </right>
      <top style="thin">
        <color rgb="FFC0C0C0"/>
      </top>
      <bottom/>
      <diagonal/>
    </border>
  </borders>
  <cellStyleXfs count="8">
    <xf numFmtId="0" fontId="0" fillId="0" borderId="0"/>
    <xf numFmtId="0" fontId="1" fillId="0" borderId="0">
      <alignment horizontal="left" vertical="center"/>
    </xf>
    <xf numFmtId="0" fontId="3" fillId="0" borderId="0"/>
    <xf numFmtId="0" fontId="6" fillId="0" borderId="0"/>
    <xf numFmtId="0" fontId="6" fillId="0" borderId="0"/>
    <xf numFmtId="0" fontId="7" fillId="0" borderId="0" applyBorder="0">
      <alignment horizontal="center" vertical="center" wrapText="1"/>
    </xf>
    <xf numFmtId="0" fontId="8" fillId="0" borderId="7" applyBorder="0">
      <alignment horizontal="center" vertical="center" wrapText="1"/>
    </xf>
    <xf numFmtId="0" fontId="10" fillId="0" borderId="0" applyNumberFormat="0" applyFill="0" applyBorder="0" applyAlignment="0" applyProtection="0">
      <alignment vertical="top"/>
      <protection locked="0"/>
    </xf>
  </cellStyleXfs>
  <cellXfs count="40">
    <xf numFmtId="0" fontId="0" fillId="0" borderId="0" xfId="0"/>
    <xf numFmtId="0" fontId="1" fillId="0" borderId="0" xfId="1" applyFont="1" applyFill="1" applyBorder="1" applyAlignment="1" applyProtection="1">
      <alignment vertical="center" wrapText="1"/>
    </xf>
    <xf numFmtId="0" fontId="1" fillId="0" borderId="0" xfId="1" applyFont="1" applyFill="1" applyBorder="1" applyAlignment="1" applyProtection="1">
      <alignment horizontal="right" vertical="center"/>
    </xf>
    <xf numFmtId="0" fontId="1" fillId="2" borderId="0" xfId="1" applyFont="1" applyFill="1" applyBorder="1" applyAlignment="1" applyProtection="1">
      <alignment horizontal="right" vertical="center" wrapText="1" indent="1"/>
    </xf>
    <xf numFmtId="0" fontId="5" fillId="2" borderId="0" xfId="1" applyFont="1" applyFill="1" applyBorder="1" applyAlignment="1" applyProtection="1">
      <alignment horizontal="center" vertical="center" wrapText="1"/>
    </xf>
    <xf numFmtId="0" fontId="1" fillId="3" borderId="2" xfId="1" applyFont="1" applyFill="1" applyBorder="1" applyAlignment="1" applyProtection="1">
      <alignment horizontal="center" vertical="center"/>
    </xf>
    <xf numFmtId="0" fontId="1" fillId="2" borderId="0" xfId="1" applyNumberFormat="1" applyFont="1" applyFill="1" applyBorder="1" applyAlignment="1" applyProtection="1">
      <alignment horizontal="center" vertical="center" wrapText="1"/>
    </xf>
    <xf numFmtId="0" fontId="1" fillId="2" borderId="3" xfId="1" applyFont="1" applyFill="1" applyBorder="1" applyAlignment="1" applyProtection="1">
      <alignment horizontal="right" vertical="center" wrapText="1" indent="1"/>
    </xf>
    <xf numFmtId="49" fontId="1" fillId="3" borderId="2" xfId="1" applyNumberFormat="1" applyFont="1" applyFill="1" applyBorder="1" applyAlignment="1" applyProtection="1">
      <alignment horizontal="center" vertical="center" wrapText="1"/>
    </xf>
    <xf numFmtId="0" fontId="1" fillId="2" borderId="0" xfId="1" applyFont="1" applyFill="1" applyBorder="1" applyAlignment="1" applyProtection="1">
      <alignment horizontal="center" vertical="center" wrapText="1"/>
    </xf>
    <xf numFmtId="49" fontId="1" fillId="4" borderId="2" xfId="3" applyNumberFormat="1" applyFont="1" applyFill="1" applyBorder="1" applyAlignment="1" applyProtection="1">
      <alignment horizontal="center" vertical="center" wrapText="1"/>
      <protection locked="0"/>
    </xf>
    <xf numFmtId="0" fontId="1" fillId="2" borderId="0" xfId="1" applyNumberFormat="1" applyFont="1" applyFill="1" applyBorder="1" applyAlignment="1" applyProtection="1">
      <alignment horizontal="right" vertical="center" wrapText="1" indent="1"/>
    </xf>
    <xf numFmtId="0" fontId="1" fillId="5" borderId="2" xfId="1" applyNumberFormat="1" applyFont="1" applyFill="1" applyBorder="1" applyAlignment="1" applyProtection="1">
      <alignment horizontal="center" vertical="center" wrapText="1"/>
      <protection locked="0"/>
    </xf>
    <xf numFmtId="0" fontId="1" fillId="0" borderId="0" xfId="4" applyFont="1" applyFill="1" applyBorder="1" applyAlignment="1" applyProtection="1">
      <alignment vertical="center" wrapText="1"/>
    </xf>
    <xf numFmtId="0" fontId="1" fillId="2" borderId="0" xfId="4" applyFont="1" applyFill="1" applyBorder="1" applyAlignment="1" applyProtection="1">
      <alignment vertical="center" wrapText="1"/>
    </xf>
    <xf numFmtId="0" fontId="1" fillId="2" borderId="0" xfId="4" applyFont="1" applyFill="1" applyBorder="1" applyAlignment="1" applyProtection="1">
      <alignment horizontal="right" vertical="center" wrapText="1"/>
    </xf>
    <xf numFmtId="0" fontId="1" fillId="2" borderId="0" xfId="4" applyFont="1" applyFill="1" applyBorder="1" applyAlignment="1" applyProtection="1">
      <alignment horizontal="center" vertical="center" wrapText="1"/>
    </xf>
    <xf numFmtId="0" fontId="8" fillId="2" borderId="0" xfId="4" applyFont="1" applyFill="1" applyBorder="1" applyAlignment="1" applyProtection="1">
      <alignment horizontal="center" vertical="center" wrapText="1"/>
    </xf>
    <xf numFmtId="0" fontId="1" fillId="2" borderId="6" xfId="4" applyFont="1" applyFill="1" applyBorder="1" applyAlignment="1" applyProtection="1">
      <alignment horizontal="center" vertical="center" wrapText="1"/>
    </xf>
    <xf numFmtId="0" fontId="1" fillId="0" borderId="6" xfId="6" applyFont="1" applyFill="1" applyBorder="1" applyAlignment="1" applyProtection="1">
      <alignment horizontal="center" vertical="center" wrapText="1"/>
    </xf>
    <xf numFmtId="0" fontId="1" fillId="0" borderId="8" xfId="6" applyFont="1" applyFill="1" applyBorder="1" applyAlignment="1" applyProtection="1">
      <alignment horizontal="center" vertical="center" wrapText="1"/>
    </xf>
    <xf numFmtId="49" fontId="9" fillId="2" borderId="9" xfId="6" applyNumberFormat="1" applyFont="1" applyFill="1" applyBorder="1" applyAlignment="1" applyProtection="1">
      <alignment horizontal="center" vertical="center" wrapText="1"/>
    </xf>
    <xf numFmtId="49" fontId="1" fillId="2" borderId="2" xfId="4" applyNumberFormat="1" applyFont="1" applyFill="1" applyBorder="1" applyAlignment="1" applyProtection="1">
      <alignment horizontal="center" vertical="center" wrapText="1"/>
    </xf>
    <xf numFmtId="0" fontId="1" fillId="0" borderId="2" xfId="4" applyFont="1" applyFill="1" applyBorder="1" applyAlignment="1" applyProtection="1">
      <alignment horizontal="left" vertical="center" wrapText="1"/>
    </xf>
    <xf numFmtId="0" fontId="2" fillId="0" borderId="2" xfId="4" applyFont="1" applyFill="1" applyBorder="1" applyAlignment="1" applyProtection="1">
      <alignment vertical="center" wrapText="1"/>
    </xf>
    <xf numFmtId="0" fontId="1" fillId="0" borderId="10" xfId="4" applyFont="1" applyFill="1" applyBorder="1" applyAlignment="1" applyProtection="1">
      <alignment horizontal="left" vertical="center" wrapText="1"/>
    </xf>
    <xf numFmtId="0" fontId="1" fillId="0" borderId="2" xfId="4" applyFont="1" applyFill="1" applyBorder="1" applyAlignment="1" applyProtection="1">
      <alignment horizontal="left" vertical="center" wrapText="1" indent="1"/>
    </xf>
    <xf numFmtId="0" fontId="2" fillId="2" borderId="11" xfId="4" applyFont="1" applyFill="1" applyBorder="1" applyAlignment="1" applyProtection="1">
      <alignment vertical="center" wrapText="1"/>
    </xf>
    <xf numFmtId="0" fontId="1" fillId="0" borderId="2" xfId="4" applyFont="1" applyFill="1" applyBorder="1" applyAlignment="1" applyProtection="1">
      <alignment horizontal="left" vertical="center" wrapText="1" indent="2"/>
    </xf>
    <xf numFmtId="0" fontId="1" fillId="5" borderId="2" xfId="4" applyNumberFormat="1" applyFont="1" applyFill="1" applyBorder="1" applyAlignment="1" applyProtection="1">
      <alignment horizontal="left" vertical="center" wrapText="1"/>
      <protection locked="0"/>
    </xf>
    <xf numFmtId="4" fontId="1" fillId="5" borderId="2" xfId="4" applyNumberFormat="1" applyFont="1" applyFill="1" applyBorder="1" applyAlignment="1" applyProtection="1">
      <alignment horizontal="right" vertical="center" wrapText="1"/>
      <protection locked="0"/>
    </xf>
    <xf numFmtId="0" fontId="2" fillId="2" borderId="2" xfId="4" applyFont="1" applyFill="1" applyBorder="1" applyAlignment="1" applyProtection="1">
      <alignment horizontal="left" vertical="center" wrapText="1"/>
    </xf>
    <xf numFmtId="0" fontId="1" fillId="3" borderId="2" xfId="4" applyNumberFormat="1" applyFont="1" applyFill="1" applyBorder="1" applyAlignment="1" applyProtection="1">
      <alignment horizontal="right" vertical="center" wrapText="1"/>
    </xf>
    <xf numFmtId="49" fontId="11" fillId="6" borderId="2" xfId="7" applyNumberFormat="1" applyFont="1" applyFill="1" applyBorder="1" applyAlignment="1" applyProtection="1">
      <alignment horizontal="left" vertical="center" wrapText="1"/>
      <protection locked="0"/>
    </xf>
    <xf numFmtId="4" fontId="1" fillId="3" borderId="2" xfId="4" applyNumberFormat="1" applyFont="1" applyFill="1" applyBorder="1" applyAlignment="1" applyProtection="1">
      <alignment horizontal="right" vertical="center" wrapText="1"/>
    </xf>
    <xf numFmtId="4" fontId="1" fillId="5" borderId="11" xfId="4" applyNumberFormat="1" applyFont="1" applyFill="1" applyBorder="1" applyAlignment="1" applyProtection="1">
      <alignment horizontal="right" vertical="center" wrapText="1"/>
      <protection locked="0"/>
    </xf>
    <xf numFmtId="49" fontId="10" fillId="5" borderId="2" xfId="7" applyNumberFormat="1" applyFill="1" applyBorder="1" applyAlignment="1" applyProtection="1">
      <alignment horizontal="left" vertical="center" wrapText="1"/>
      <protection locked="0"/>
    </xf>
    <xf numFmtId="0" fontId="4" fillId="0" borderId="1"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1" fillId="0" borderId="5" xfId="5" applyFont="1" applyFill="1" applyBorder="1" applyAlignment="1" applyProtection="1">
      <alignment horizontal="center" vertical="center" wrapText="1"/>
    </xf>
  </cellXfs>
  <cellStyles count="8">
    <cellStyle name="Гиперссылка" xfId="7" builtinId="8"/>
    <cellStyle name="Заголовок" xfId="5"/>
    <cellStyle name="ЗаголовокСтолбца" xfId="6"/>
    <cellStyle name="Обычный" xfId="0" builtinId="0"/>
    <cellStyle name="Обычный_SIMPLE_1_massive2" xfId="1"/>
    <cellStyle name="Обычный_ЖКУ_проект3" xfId="3"/>
    <cellStyle name="Обычный_Мониторинг инвестиций" xfId="4"/>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285750</xdr:colOff>
      <xdr:row>1</xdr:row>
      <xdr:rowOff>95250</xdr:rowOff>
    </xdr:to>
    <xdr:pic>
      <xdr:nvPicPr>
        <xdr:cNvPr id="3" name="cmdCreatePrintedForm" descr="Создание печатной формы"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9</xdr:row>
      <xdr:rowOff>0</xdr:rowOff>
    </xdr:from>
    <xdr:to>
      <xdr:col>2</xdr:col>
      <xdr:colOff>228600</xdr:colOff>
      <xdr:row>11</xdr:row>
      <xdr:rowOff>0</xdr:rowOff>
    </xdr:to>
    <xdr:grpSp>
      <xdr:nvGrpSpPr>
        <xdr:cNvPr id="4" name="shCalendar" hidden="1"/>
        <xdr:cNvGrpSpPr>
          <a:grpSpLocks/>
        </xdr:cNvGrpSpPr>
      </xdr:nvGrpSpPr>
      <xdr:grpSpPr bwMode="auto">
        <a:xfrm>
          <a:off x="3962400" y="2333625"/>
          <a:ext cx="190500" cy="3810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2</xdr:col>
      <xdr:colOff>38100</xdr:colOff>
      <xdr:row>9</xdr:row>
      <xdr:rowOff>0</xdr:rowOff>
    </xdr:from>
    <xdr:to>
      <xdr:col>2</xdr:col>
      <xdr:colOff>228600</xdr:colOff>
      <xdr:row>11</xdr:row>
      <xdr:rowOff>0</xdr:rowOff>
    </xdr:to>
    <xdr:grpSp>
      <xdr:nvGrpSpPr>
        <xdr:cNvPr id="7" name="shCalendar" hidden="1"/>
        <xdr:cNvGrpSpPr>
          <a:grpSpLocks/>
        </xdr:cNvGrpSpPr>
      </xdr:nvGrpSpPr>
      <xdr:grpSpPr bwMode="auto">
        <a:xfrm>
          <a:off x="3962400" y="2333625"/>
          <a:ext cx="190500" cy="381000"/>
          <a:chOff x="13896191" y="1813753"/>
          <a:chExt cx="211023" cy="178845"/>
        </a:xfrm>
      </xdr:grpSpPr>
      <xdr:sp macro="[1]!modfrmDateChoose.CalendarShow" textlink="">
        <xdr:nvSpPr>
          <xdr:cNvPr id="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6;&#1072;&#1089;&#1082;&#1088;&#1099;&#1090;&#1080;&#1077;%20&#1080;&#1085;&#1092;&#1088;&#1086;&#1084;&#1072;&#1094;&#1080;&#1080;/2018/&#1056;&#1057;&#1058;%20&#1061;&#1052;&#1040;&#1054;/&#1055;&#1088;&#1077;&#1076;&#1083;&#1086;&#1078;&#1077;&#1085;&#1080;&#1103;%20&#1087;&#1086;%20&#1091;&#1089;&#1090;&#1072;&#1085;&#1086;&#1074;&#1083;&#1077;&#1085;&#1080;&#1102;%20&#1090;&#1072;&#1088;&#1080;&#1092;&#1086;&#1074;%20&#1085;&#1072;%202018%20&#1075;&#1086;&#1076;/&#1082;%20&#1079;&#1072;&#1075;&#1088;&#1091;&#1079;&#1082;&#1077;/JKH.OPEN.INFO.REQUEST.WAR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6;&#1072;&#1089;&#1082;&#1088;&#1099;&#1090;&#1080;&#1077;%20&#1080;&#1085;&#1092;&#1088;&#1086;&#1084;&#1072;&#1094;&#1080;&#1080;/2018/&#1056;&#1057;&#1058;%20&#1061;&#1052;&#1040;&#1054;/&#1055;&#1088;&#1077;&#1076;&#1083;&#1086;&#1078;&#1077;&#1085;&#1080;&#1103;%20&#1087;&#1086;%20&#1091;&#1089;&#1090;&#1072;&#1085;&#1086;&#1074;&#1083;&#1077;&#1085;&#1080;&#1102;%20&#1090;&#1072;&#1088;&#1080;&#1092;&#1086;&#1074;%20&#1085;&#1072;%202018%20&#1075;&#1086;&#1076;/&#1082;%20&#1079;&#1072;&#1075;&#1088;&#1091;&#1079;&#1082;&#1077;/&#1050;&#1086;&#1088;&#1088;&#1077;&#1082;&#1090;&#1080;&#1088;&#1086;&#1074;&#1082;&#1072;%20&#1090;&#1077;&#1087;&#1083;&#1072;%20&#1080;%20&#1043;&#1042;&#1057;/JKH.OPEN.INFO.REQUEST.WARM%20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6;&#1069;&#1050;%202018/&#1058;&#1077;&#1087;&#1083;&#1086;&#1089;&#1085;&#1072;&#1073;&#1078;&#1077;&#1085;&#1080;&#1077;/&#1058;&#1102;&#1084;&#1077;&#1085;&#1089;&#1082;&#1072;&#1103;%20&#1086;&#1073;&#1083;&#1072;&#1089;&#1090;&#1100;/&#1057;&#1084;&#1077;&#1090;&#1099;/&#1057;&#1084;&#1077;&#1090;&#1072;%20&#1088;&#1072;&#1089;&#1093;&#1086;&#1076;&#1086;&#1074;_&#1058;&#1045;&#1055;&#1051;&#1054;_&#1061;&#1052;&#1040;&#1054;_2018_%20&#1082;%20&#1090;&#1072;&#1088;&#1080;&#1092;&#1085;&#1086;&#1081;%20&#1079;&#1072;&#1103;&#1074;&#1082;&#10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modList00"/>
      <sheetName val="modList01"/>
      <sheetName val="modList02"/>
      <sheetName val="modList05"/>
      <sheetName val="modList06"/>
      <sheetName val="Инструкция"/>
      <sheetName val="Лог обновления"/>
      <sheetName val="Титульный"/>
      <sheetName val="Список МО"/>
      <sheetName val="Стандарты"/>
      <sheetName val="Стандарты_2"/>
      <sheetName val="Стандарты_3"/>
      <sheetName val="Стандарты_4"/>
      <sheetName val="Ссылки на публикации"/>
      <sheetName val="Комментарии"/>
      <sheetName val="Проверка"/>
      <sheetName val="AllSheetsInThisWorkbook"/>
      <sheetName val="TEHSHEET"/>
      <sheetName val="et_union_hor"/>
      <sheetName val="modList04"/>
      <sheetName val="et_union_vert"/>
      <sheetName val="modInfo"/>
      <sheetName val="modRegion"/>
      <sheetName val="modReestr"/>
      <sheetName val="modfrmReestr"/>
      <sheetName val="modUpdTemplMain"/>
      <sheetName val="REESTR_ORG"/>
      <sheetName val="modClassifierValidate"/>
      <sheetName val="modHyp"/>
      <sheetName val="modList03"/>
      <sheetName val="modfrmDateChoose"/>
      <sheetName val="modComm"/>
      <sheetName val="modThisWorkbook"/>
      <sheetName val="REESTR_MO"/>
      <sheetName val="modfrmReestrMR"/>
      <sheetName val="modfrmCheckUpdates"/>
      <sheetName val="JKH.OPEN.INFO.REQUEST.WARM"/>
    </sheetNames>
    <definedNames>
      <definedName name="modfrmDateChoose.CalendarShow"/>
    </definedNames>
    <sheetDataSet>
      <sheetData sheetId="0" refreshError="1"/>
      <sheetData sheetId="1" refreshError="1"/>
      <sheetData sheetId="2" refreshError="1"/>
      <sheetData sheetId="3" refreshError="1"/>
      <sheetData sheetId="4" refreshError="1"/>
      <sheetData sheetId="5" refreshError="1"/>
      <sheetData sheetId="6">
        <row r="3">
          <cell r="B3" t="str">
            <v>Версия 2.1.3</v>
          </cell>
        </row>
      </sheetData>
      <sheetData sheetId="7" refreshError="1"/>
      <sheetData sheetId="8">
        <row r="13">
          <cell r="F13" t="str">
            <v>да</v>
          </cell>
        </row>
        <row r="16">
          <cell r="F16" t="str">
            <v>01.01.2018</v>
          </cell>
        </row>
        <row r="17">
          <cell r="F17" t="str">
            <v>31.12.2018</v>
          </cell>
        </row>
        <row r="21">
          <cell r="F21" t="str">
            <v>ООО "Энергонефть Томск"</v>
          </cell>
        </row>
        <row r="32">
          <cell r="F32" t="str">
            <v>тариф на тепловую энергию (мощность)</v>
          </cell>
        </row>
        <row r="34">
          <cell r="F34" t="str">
            <v>нет</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
          <cell r="H2" t="str">
            <v>общий</v>
          </cell>
          <cell r="K2" t="str">
            <v>метод экономически обоснованных расходов (затрат)</v>
          </cell>
          <cell r="U2" t="str">
            <v>мощность</v>
          </cell>
          <cell r="V2" t="str">
            <v>содержание</v>
          </cell>
        </row>
        <row r="3">
          <cell r="H3" t="str">
            <v>общий с учетом освобождения от уплаты НДС</v>
          </cell>
          <cell r="K3" t="str">
            <v>метод индексации установленных тарифов</v>
          </cell>
          <cell r="T3" t="str">
            <v xml:space="preserve"> руб/Гкал</v>
          </cell>
          <cell r="U3" t="str">
            <v xml:space="preserve"> руб/Гкал</v>
          </cell>
          <cell r="V3" t="str">
            <v xml:space="preserve"> тыс руб/Гкал/час в месяц</v>
          </cell>
          <cell r="W3" t="str">
            <v>тыс Гкал</v>
          </cell>
        </row>
        <row r="4">
          <cell r="H4" t="str">
            <v>специальный (упрощенная система налогообложения, система налогообложения для сельскохозяйственных товаропроизводителей)</v>
          </cell>
          <cell r="K4" t="str">
            <v>метод обеспечения доходности инвестированного капитала</v>
          </cell>
          <cell r="S4" t="str">
            <v>тариф на тепловую энергию (мощность)</v>
          </cell>
        </row>
        <row r="5">
          <cell r="K5" t="str">
            <v>метод сравнения аналогов</v>
          </cell>
          <cell r="S5" t="str">
            <v>тариф на теплоноситель</v>
          </cell>
        </row>
        <row r="6">
          <cell r="S6" t="str">
            <v>тариф на услуги по передаче тепловой энергии</v>
          </cell>
        </row>
        <row r="7">
          <cell r="H7" t="str">
            <v>тариф указан с НДС для плательщиков НДС</v>
          </cell>
          <cell r="S7" t="str">
            <v>тариф на услуги по передаче теплоносителя</v>
          </cell>
        </row>
        <row r="8">
          <cell r="H8" t="str">
            <v>тариф указан без НДС для плательщиков НДС</v>
          </cell>
          <cell r="S8" t="str">
            <v>плата за услуги по поддержанию резервной тепловой мощности при отсутствии потребления тепловой энергии</v>
          </cell>
        </row>
        <row r="9">
          <cell r="S9" t="str">
            <v>тариф на горячую воду, поставляемую с использованием открытых систем теплоснабжения (горячего водоснабжения)</v>
          </cell>
        </row>
        <row r="10">
          <cell r="S10" t="str">
            <v>плата за подключение (технологическое присоединение) к системе теплоснабжения</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modList00"/>
      <sheetName val="modList01"/>
      <sheetName val="modList02"/>
      <sheetName val="modList05"/>
      <sheetName val="modList06"/>
      <sheetName val="Инструкция"/>
      <sheetName val="Лог обновления"/>
      <sheetName val="Титульный"/>
      <sheetName val="Список МО"/>
      <sheetName val="Стандарты"/>
      <sheetName val="Стандарты_2"/>
      <sheetName val="Стандарты_3"/>
      <sheetName val="Стандарты_4"/>
      <sheetName val="Ссылки на публикации"/>
      <sheetName val="Комментарии"/>
      <sheetName val="Проверка"/>
      <sheetName val="AllSheetsInThisWorkbook"/>
      <sheetName val="TEHSHEET"/>
      <sheetName val="et_union_hor"/>
      <sheetName val="modList04"/>
      <sheetName val="et_union_vert"/>
      <sheetName val="modInfo"/>
      <sheetName val="modRegion"/>
      <sheetName val="modReestr"/>
      <sheetName val="modfrmReestr"/>
      <sheetName val="modUpdTemplMain"/>
      <sheetName val="REESTR_ORG"/>
      <sheetName val="modClassifierValidate"/>
      <sheetName val="modHyp"/>
      <sheetName val="modList03"/>
      <sheetName val="modfrmDateChoose"/>
      <sheetName val="modComm"/>
      <sheetName val="modThisWorkbook"/>
      <sheetName val="REESTR_MO"/>
      <sheetName val="modfrmReestrMR"/>
      <sheetName val="modfrmCheckUpdates"/>
    </sheetNames>
    <sheetDataSet>
      <sheetData sheetId="0"/>
      <sheetData sheetId="1"/>
      <sheetData sheetId="2"/>
      <sheetData sheetId="3"/>
      <sheetData sheetId="4"/>
      <sheetData sheetId="5"/>
      <sheetData sheetId="6"/>
      <sheetData sheetId="7"/>
      <sheetData sheetId="8"/>
      <sheetData sheetId="9"/>
      <sheetData sheetId="10">
        <row r="16">
          <cell r="F16">
            <v>7176.2650013565863</v>
          </cell>
        </row>
        <row r="32">
          <cell r="F32">
            <v>63085.83</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 1 тех парам"/>
      <sheetName val="Смета стар"/>
      <sheetName val="хим анализы"/>
      <sheetName val="Смета"/>
      <sheetName val="ф.5"/>
      <sheetName val="ф.12"/>
      <sheetName val="Лист8"/>
      <sheetName val="данные из раскрытия инф."/>
    </sheetNames>
    <sheetDataSet>
      <sheetData sheetId="0"/>
      <sheetData sheetId="1"/>
      <sheetData sheetId="2"/>
      <sheetData sheetId="3">
        <row r="139">
          <cell r="K139">
            <v>103629.19077185122</v>
          </cell>
        </row>
        <row r="142">
          <cell r="K142">
            <v>17.581799999999998</v>
          </cell>
        </row>
      </sheetData>
      <sheetData sheetId="4"/>
      <sheetData sheetId="5"/>
      <sheetData sheetId="6"/>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rst.admhmao.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abSelected="1" workbookViewId="0">
      <selection activeCell="C26" sqref="C26"/>
    </sheetView>
  </sheetViews>
  <sheetFormatPr defaultRowHeight="15" x14ac:dyDescent="0.25"/>
  <cols>
    <col min="1" max="1" width="33.140625" style="1" customWidth="1"/>
    <col min="2" max="2" width="50.7109375" style="1" customWidth="1"/>
  </cols>
  <sheetData>
    <row r="1" spans="1:2" x14ac:dyDescent="0.25">
      <c r="B1" s="2" t="str">
        <f>version</f>
        <v>Версия 2.1.3</v>
      </c>
    </row>
    <row r="2" spans="1:2" ht="45.75" customHeight="1" x14ac:dyDescent="0.25">
      <c r="A2" s="37" t="s">
        <v>0</v>
      </c>
      <c r="B2" s="37"/>
    </row>
    <row r="3" spans="1:2" x14ac:dyDescent="0.25">
      <c r="A3" s="3"/>
      <c r="B3" s="4"/>
    </row>
    <row r="4" spans="1:2" x14ac:dyDescent="0.25">
      <c r="A4" s="3" t="s">
        <v>1</v>
      </c>
      <c r="B4" s="5" t="s">
        <v>2</v>
      </c>
    </row>
    <row r="5" spans="1:2" x14ac:dyDescent="0.25">
      <c r="A5" s="3"/>
      <c r="B5" s="6"/>
    </row>
    <row r="6" spans="1:2" x14ac:dyDescent="0.25">
      <c r="A6" s="3"/>
      <c r="B6" s="9" t="s">
        <v>3</v>
      </c>
    </row>
    <row r="7" spans="1:2" ht="22.5" x14ac:dyDescent="0.25">
      <c r="A7" s="7" t="s">
        <v>4</v>
      </c>
      <c r="B7" s="10" t="s">
        <v>5</v>
      </c>
    </row>
    <row r="8" spans="1:2" ht="22.5" x14ac:dyDescent="0.25">
      <c r="A8" s="3" t="s">
        <v>6</v>
      </c>
      <c r="B8" s="10" t="s">
        <v>7</v>
      </c>
    </row>
    <row r="9" spans="1:2" x14ac:dyDescent="0.25">
      <c r="A9" s="3"/>
      <c r="B9" s="6"/>
    </row>
    <row r="10" spans="1:2" x14ac:dyDescent="0.25">
      <c r="A10" s="11" t="s">
        <v>8</v>
      </c>
      <c r="B10" s="8" t="s">
        <v>9</v>
      </c>
    </row>
    <row r="11" spans="1:2" x14ac:dyDescent="0.25">
      <c r="A11" s="11" t="s">
        <v>10</v>
      </c>
      <c r="B11" s="8" t="s">
        <v>11</v>
      </c>
    </row>
    <row r="12" spans="1:2" x14ac:dyDescent="0.25">
      <c r="A12" s="11" t="s">
        <v>12</v>
      </c>
      <c r="B12" s="8" t="s">
        <v>13</v>
      </c>
    </row>
    <row r="13" spans="1:2" x14ac:dyDescent="0.25">
      <c r="A13" s="3"/>
      <c r="B13" s="6"/>
    </row>
    <row r="14" spans="1:2" x14ac:dyDescent="0.25">
      <c r="A14" s="7" t="s">
        <v>14</v>
      </c>
      <c r="B14" s="8" t="s">
        <v>15</v>
      </c>
    </row>
    <row r="15" spans="1:2" x14ac:dyDescent="0.25">
      <c r="A15" s="3"/>
      <c r="B15" s="6"/>
    </row>
    <row r="16" spans="1:2" x14ac:dyDescent="0.25">
      <c r="A16" s="7" t="s">
        <v>16</v>
      </c>
      <c r="B16" s="12" t="s">
        <v>17</v>
      </c>
    </row>
  </sheetData>
  <mergeCells count="1">
    <mergeCell ref="A2:B2"/>
  </mergeCells>
  <dataValidations count="6">
    <dataValidation type="list" showInputMessage="1" showErrorMessage="1" errorTitle="Внимание" error="Выберите значение из списка" sqref="B65529 B131065 B196601 B262137 B327673 B393209 B458745 B524281 B589817 B655353 B720889 B786425 B851961 B917497 B983033">
      <formula1>kind_of_NDS_tariff</formula1>
    </dataValidation>
    <dataValidation type="list" allowBlank="1" showInputMessage="1" showErrorMessage="1" errorTitle="Ошибка" error="Выберите значение из списка" prompt="Выберите значение из списка" sqref="B65521 B131057 B196593 B262129 B327665 B393201 B458737 B524273 B589809 B655345 B720881 B786417 B851953 B917489 B983025">
      <formula1>kind_of_NDS</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B7:B8 B65509:B65510 B131045:B131046 B196581:B196582 B262117:B262118 B327653:B327654 B393189:B393190 B458725:B458726 B524261:B524262 B589797:B589798 B655333:B655334 B720869:B720870 B786405:B786406 B851941:B851942 B917477:B917478 B983013:B983014 B65533 B131069 B196605 B262141 B327677 B393213 B458749 B524285 B589821 B655357 B720893 B786429 B851965 B917501 B983037"/>
    <dataValidation type="list" allowBlank="1" showInputMessage="1" showErrorMessage="1" errorTitle="Ошибка" error="Выберите значение из списка" prompt="Выберите значение из списка" sqref="B16 B65525 B131061 B196597 B262133 B327669 B393205 B458741 B524277 B589813 B655349 B720885 B786421 B851957 B917493 B983029">
      <formula1>kind_group_rates</formula1>
    </dataValidation>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B65512 B131048 B196584 B262120 B327656 B393192 B458728 B524264 B589800 B655336 B720872 B786408 B851944 B917480 B983016 B65504:B65506 B131040:B131042 B196576:B196578 B262112:B262114 B327648:B327650 B393184:B393186 B458720:B458722 B524256:B524258 B589792:B589794 B655328:B655330 B720864:B720866 B786400:B786402 B851936:B851938 B917472:B917474 B983008:B983010">
      <formula1>"a"</formula1>
    </dataValidation>
    <dataValidation type="textLength" operator="lessThanOrEqual" allowBlank="1" showInputMessage="1" showErrorMessage="1" errorTitle="Ошибка" error="Допускается ввод не более 900 символов!" sqref="B65548:B65551 B131084:B131087 B196620:B196623 B262156:B262159 B327692:B327695 B393228:B393231 B458764:B458767 B524300:B524303 B589836:B589839 B655372:B655375 B720908:B720911 B786444:B786447 B851980:B851983 B917516:B917519 B983052:B983055 B65544:B65545 B131080:B131081 B196616:B196617 B262152:B262153 B327688:B327689 B393224:B393225 B458760:B458761 B524296:B524297 B589832:B589833 B655368:B655369 B720904:B720905 B786440:B786441 B851976:B851977 B917512:B917513 B983048:B983049 B65540:B65541 B131076:B131077 B196612:B196613 B262148:B262149 B327684:B327685 B393220:B393221 B458756:B458757 B524292:B524293 B589828:B589829 B655364:B655365 B720900:B720901 B786436:B786437 B851972:B851973 B917508:B917509 B983044:B983045 B65536:B65537 B131072:B131073 B196608:B196609 B262144:B262145 B327680:B327681 B393216:B393217 B458752:B458753 B524288:B524289 B589824:B589825 B655360:B655361 B720896:B720897 B786432:B786433 B851968:B851969 B917504:B917505 B983040:B983041 B65515 B131051 B196587 B262123 B327659 B393195 B458731 B524267 B589803 B655339 B720875 B786411 B851947 B917483 B983019 B65534 B131070 B196606 B262142 B327678 B393214 B458750 B524286 B589822 B655358 B720894 B786430 B851966 B917502 B983038">
      <formula1>900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C17" sqref="C17"/>
    </sheetView>
  </sheetViews>
  <sheetFormatPr defaultRowHeight="15" x14ac:dyDescent="0.25"/>
  <cols>
    <col min="1" max="1" width="10.42578125" style="13" bestFit="1" customWidth="1"/>
    <col min="2" max="2" width="48.42578125" style="13" customWidth="1"/>
    <col min="3" max="3" width="27" style="13" bestFit="1" customWidth="1"/>
    <col min="4" max="4" width="40.140625" style="13" customWidth="1"/>
  </cols>
  <sheetData>
    <row r="1" spans="1:4" x14ac:dyDescent="0.25">
      <c r="A1" s="14"/>
      <c r="B1" s="14"/>
      <c r="C1" s="14"/>
      <c r="D1" s="15"/>
    </row>
    <row r="2" spans="1:4" ht="36" customHeight="1" x14ac:dyDescent="0.25">
      <c r="A2" s="38" t="s">
        <v>18</v>
      </c>
      <c r="B2" s="38"/>
      <c r="C2" s="38"/>
      <c r="D2" s="38"/>
    </row>
    <row r="3" spans="1:4" x14ac:dyDescent="0.25">
      <c r="A3" s="39" t="str">
        <f>IF(org=0,"Не определено",org)</f>
        <v>ООО "Энергонефть Томск"</v>
      </c>
      <c r="B3" s="39"/>
      <c r="C3" s="39"/>
      <c r="D3" s="39"/>
    </row>
    <row r="4" spans="1:4" x14ac:dyDescent="0.25">
      <c r="A4" s="14"/>
      <c r="B4" s="16"/>
      <c r="C4" s="16"/>
      <c r="D4" s="17"/>
    </row>
    <row r="5" spans="1:4" ht="15.75" thickBot="1" x14ac:dyDescent="0.3">
      <c r="A5" s="18" t="s">
        <v>19</v>
      </c>
      <c r="B5" s="19" t="s">
        <v>20</v>
      </c>
      <c r="C5" s="20" t="s">
        <v>21</v>
      </c>
      <c r="D5" s="19" t="s">
        <v>22</v>
      </c>
    </row>
    <row r="6" spans="1:4" ht="15.75" thickTop="1" x14ac:dyDescent="0.25">
      <c r="A6" s="21" t="s">
        <v>23</v>
      </c>
      <c r="B6" s="21" t="s">
        <v>24</v>
      </c>
      <c r="C6" s="21" t="s">
        <v>25</v>
      </c>
      <c r="D6" s="21" t="s">
        <v>26</v>
      </c>
    </row>
    <row r="7" spans="1:4" ht="33.75" x14ac:dyDescent="0.25">
      <c r="A7" s="22" t="s">
        <v>23</v>
      </c>
      <c r="B7" s="23" t="s">
        <v>27</v>
      </c>
      <c r="C7" s="24"/>
      <c r="D7" s="25"/>
    </row>
    <row r="8" spans="1:4" x14ac:dyDescent="0.25">
      <c r="A8" s="22" t="s">
        <v>28</v>
      </c>
      <c r="B8" s="26" t="s">
        <v>29</v>
      </c>
      <c r="C8" s="27"/>
      <c r="D8" s="23"/>
    </row>
    <row r="9" spans="1:4" ht="22.5" x14ac:dyDescent="0.25">
      <c r="A9" s="22" t="s">
        <v>42</v>
      </c>
      <c r="B9" s="28" t="str">
        <f>"С "&amp;periodStart &amp; " по " &amp; periodEnd</f>
        <v>С 01.01.2018 по 31.12.2018</v>
      </c>
      <c r="C9" s="29" t="s">
        <v>30</v>
      </c>
      <c r="D9" s="23"/>
    </row>
    <row r="10" spans="1:4" x14ac:dyDescent="0.25">
      <c r="A10" s="22" t="s">
        <v>31</v>
      </c>
      <c r="B10" s="26" t="str">
        <f>"Расчетная величина цен (тарифов)"&amp;IF(group_rates&lt;&gt;tariff_GVS,IF(group_rates="","",IF(double_rate_tariff="да","",", "&amp;unit_tariff_single_rate)),"")</f>
        <v>Расчетная величина цен (тарифов),  руб/Гкал</v>
      </c>
      <c r="C10" s="27"/>
      <c r="D10" s="23"/>
    </row>
    <row r="11" spans="1:4" x14ac:dyDescent="0.25">
      <c r="A11" s="22" t="s">
        <v>43</v>
      </c>
      <c r="B11" s="28" t="s">
        <v>32</v>
      </c>
      <c r="C11" s="30">
        <f>[2]Стандарты!$F$16</f>
        <v>7176.2650013565863</v>
      </c>
      <c r="D11" s="31"/>
    </row>
    <row r="12" spans="1:4" x14ac:dyDescent="0.25">
      <c r="A12" s="22" t="s">
        <v>44</v>
      </c>
      <c r="B12" s="28" t="s">
        <v>33</v>
      </c>
      <c r="C12" s="30">
        <f>C11</f>
        <v>7176.2650013565863</v>
      </c>
      <c r="D12" s="31"/>
    </row>
    <row r="13" spans="1:4" x14ac:dyDescent="0.25">
      <c r="A13" s="22" t="s">
        <v>34</v>
      </c>
      <c r="B13" s="26" t="s">
        <v>35</v>
      </c>
      <c r="C13" s="32" t="str">
        <f>"с "&amp;periodStart &amp; " по " &amp; periodEnd &amp; " гг."</f>
        <v>с 01.01.2018 по 31.12.2018 гг.</v>
      </c>
      <c r="D13" s="23"/>
    </row>
    <row r="14" spans="1:4" ht="33.75" x14ac:dyDescent="0.25">
      <c r="A14" s="22" t="s">
        <v>36</v>
      </c>
      <c r="B14" s="26" t="s">
        <v>37</v>
      </c>
      <c r="C14" s="33" t="s">
        <v>48</v>
      </c>
      <c r="D14" s="36" t="s">
        <v>49</v>
      </c>
    </row>
    <row r="15" spans="1:4" ht="33.75" x14ac:dyDescent="0.25">
      <c r="A15" s="22" t="s">
        <v>38</v>
      </c>
      <c r="B15" s="26" t="str">
        <f>"Необходимая валовая выручка на соответствующий период, в том числе с разбивкой по " &amp; IF(flag_NVV="да","полугодиям, тыс руб:", "годам, тыс руб:")</f>
        <v>Необходимая валовая выручка на соответствующий период, в том числе с разбивкой по полугодиям, тыс руб:</v>
      </c>
      <c r="C15" s="34">
        <f>SUM(C16:C17)</f>
        <v>126171.66</v>
      </c>
      <c r="D15" s="23"/>
    </row>
    <row r="16" spans="1:4" x14ac:dyDescent="0.25">
      <c r="A16" s="22" t="s">
        <v>45</v>
      </c>
      <c r="B16" s="28" t="s">
        <v>32</v>
      </c>
      <c r="C16" s="30">
        <f>[2]Стандарты!$F$32</f>
        <v>63085.83</v>
      </c>
      <c r="D16" s="23"/>
    </row>
    <row r="17" spans="1:4" x14ac:dyDescent="0.25">
      <c r="A17" s="22" t="s">
        <v>46</v>
      </c>
      <c r="B17" s="28" t="s">
        <v>33</v>
      </c>
      <c r="C17" s="30">
        <f>C16</f>
        <v>63085.83</v>
      </c>
      <c r="D17" s="23"/>
    </row>
    <row r="18" spans="1:4" ht="22.5" x14ac:dyDescent="0.25">
      <c r="A18" s="22" t="s">
        <v>39</v>
      </c>
      <c r="B18" s="26" t="str">
        <f>"Годовой объем полезного отпуска тепловой энергии (теплоносителя), "&amp;unit_tariff_useful_output</f>
        <v>Годовой объем полезного отпуска тепловой энергии (теплоносителя), тыс Гкал</v>
      </c>
      <c r="C18" s="24"/>
      <c r="D18" s="23"/>
    </row>
    <row r="19" spans="1:4" x14ac:dyDescent="0.25">
      <c r="A19" s="22" t="s">
        <v>47</v>
      </c>
      <c r="B19" s="28" t="str">
        <f>"С "&amp;periodStart &amp; " по " &amp; periodEnd</f>
        <v>С 01.01.2018 по 31.12.2018</v>
      </c>
      <c r="C19" s="30">
        <f>[3]Смета!$K$142</f>
        <v>17.581799999999998</v>
      </c>
      <c r="D19" s="23"/>
    </row>
    <row r="20" spans="1:4" ht="56.25" x14ac:dyDescent="0.25">
      <c r="A20" s="22" t="s">
        <v>40</v>
      </c>
      <c r="B20" s="26" t="s">
        <v>41</v>
      </c>
      <c r="C20" s="35">
        <v>0</v>
      </c>
      <c r="D20" s="23"/>
    </row>
  </sheetData>
  <mergeCells count="2">
    <mergeCell ref="A2:D2"/>
    <mergeCell ref="A3:D3"/>
  </mergeCells>
  <dataValidations count="5">
    <dataValidation type="list" allowBlank="1" showInputMessage="1" showErrorMessage="1" errorTitle="Ошибка" error="Выберите значение из списка" prompt="Выберите значение из списка" sqref="C9 C65523 C131059 C196595 C262131 C327667 C393203 C458739 C524275 C589811 C655347 C720883 C786419 C851955 C917491 C983027">
      <formula1>kind_of_control_method</formula1>
    </dataValidation>
    <dataValidation type="textLength" operator="lessThanOrEqual" allowBlank="1" showInputMessage="1" showErrorMessage="1" errorTitle="Ошибка" error="Допускается ввод не более 900 символов!" prompt="Введите адрес сайта, не нарушая цвет ячейки /если копируете гиперссылку из браузера, то выполните двойной щелчок по ячейке и только после этого можете вставить скопированный элемент/" sqref="C14 C65540 C131076 C196612 C262148 C327684 C393220 C458756 C524292 C589828 C655364 C720900 C786436 C851972 C917508 C983044">
      <formula1>900</formula1>
    </dataValidation>
    <dataValidation type="decimal" allowBlank="1" showErrorMessage="1" errorTitle="Ошибка" error="Допускается ввод только неотрицательных чисел!" sqref="C20 C65548 C131084 C196620 C262156 C327692 C393228 C458764 C524300 C589836 C655372 C720908 C786444 C851980 C917516 C983052 C65538 C131074 C196610 C262146 C327682 C393218 C458754 C524290 C589826 C655362 C720898 C786434 C851970 C917506 C983042 C12 C65532:C65536 C131068:C131072 C196604:C196608 C262140:C262144 C327676:C327680 C393212:C393216 C458748:C458752 C524284:C524288 C589820:C589824 C655356:C655360 C720892:C720896 C786428:C786432 C851964:C851968 C917500:C917504 C983036:C983040 C65524 C131060 C196596 C262132 C327668 C393204 C458740 C524276 C589812 C655348 C720884 C786420 C851956 C917492 C983028 C11 C65526:C65530 C131062:C131066 C196598:C196602 C262134:C262138 C327670:C327674 C393206:C393210 C458742:C458746 C524278:C524282 C589814:C589818 C655350:C655354 C720886:C720890 C786422:C786426 C851958:C851962 C917494:C917498 C983030:C983034 C16:C17 C65542:C65544 C131078:C131080 C196614:C196616 C262150:C262152 C327686:C327688 C393222:C393224 C458758:C458760 C524294:C524296 C589830:C589832 C655366:C655368 C720902:C720904 C786438:C786440 C851974:C851976 C917510:C917512 C983046:C983048 C19 C65546 C131082 C196618 C262154 C327690 C393226 C458762 C524298 C589834 C655370 C720906 C786442 C851978 C917514 C983050">
      <formula1>0</formula1>
      <formula2>9.99999999999999E+23</formula2>
    </dataValidation>
    <dataValidation type="textLength" operator="lessThanOrEqual" allowBlank="1" showInputMessage="1" showErrorMessage="1" errorTitle="Ошибка" error="Допускается ввод не более 900 символов!" prompt="Введите ссылку на сопроводительные материалы, загруженные с помощью &quot;ЕИАС Мониторинг&quot;." sqref="D65550:D65552 D131086:D131088 D196622:D196624 D262158:D262160 D327694:D327696 D393230:D393232 D458766:D458768 D524302:D524304 D589838:D589840 D655374:D655376 D720910:D720912 D786446:D786448 D851982:D851984 D917518:D917520 D983054:D983056 D14 D65540 D131076 D196612 D262148 D327684 D393220 D458756 D524292 D589828 D655364 D720900 D786436 D851972 D917508 D983044 D65521 D131057 D196593 D262129 D327665 D393201 D458737 D524273 D589809 D655345 D720881 D786417 D851953 D917489 D983025">
      <formula1>900</formula1>
    </dataValidation>
    <dataValidation type="textLength" operator="lessThanOrEqual" allowBlank="1" showInputMessage="1" showErrorMessage="1" errorTitle="Ошибка" error="Допускается ввод не более 900 символов!" sqref="C65550:C65552 C131086:C131088 C196622:C196624 C262158:C262160 C327694:C327696 C393230:C393232 C458766:C458768 C524302:C524304 C589838:C589840 C655374:C655376 C720910:C720912 C786446:C786448 C851982:C851984 C917518:C917520 C983054:C983056 C13 C65539 C131075 C196611 C262147 C327683 C393219 C458755 C524291 C589827 C655363 C720899 C786435 C851971 C917507 C983043">
      <formula1>900</formula1>
    </dataValidation>
  </dataValidations>
  <hyperlinks>
    <hyperlink ref="D14"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Титульный</vt:lpstr>
      <vt:lpstr>Предложение</vt:lpstr>
    </vt:vector>
  </TitlesOfParts>
  <Company>Energoneft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Боголюбова М.Д.</dc:creator>
  <cp:lastModifiedBy>Боголюбова М.Д.</cp:lastModifiedBy>
  <dcterms:created xsi:type="dcterms:W3CDTF">2017-05-03T09:49:06Z</dcterms:created>
  <dcterms:modified xsi:type="dcterms:W3CDTF">2017-05-10T03:32:44Z</dcterms:modified>
</cp:coreProperties>
</file>